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285" windowWidth="14805" windowHeight="48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Лист1!$A$6:$AB$33</definedName>
  </definedNames>
  <calcPr calcId="152511"/>
</workbook>
</file>

<file path=xl/calcChain.xml><?xml version="1.0" encoding="utf-8"?>
<calcChain xmlns="http://schemas.openxmlformats.org/spreadsheetml/2006/main">
  <c r="X33" i="1" l="1"/>
  <c r="Y29" i="1"/>
  <c r="X29" i="1"/>
  <c r="X23" i="1"/>
  <c r="X18" i="1"/>
  <c r="X10" i="1"/>
  <c r="Y17" i="1"/>
  <c r="Y32" i="1"/>
  <c r="Y16" i="1"/>
  <c r="Y15" i="1"/>
  <c r="Y14" i="1"/>
  <c r="Y22" i="1"/>
  <c r="Y23" i="1" s="1"/>
  <c r="W22" i="1"/>
  <c r="Y9" i="1"/>
  <c r="Y10" i="1" s="1"/>
  <c r="W9" i="1"/>
  <c r="Y31" i="1"/>
  <c r="Y33" i="1" s="1"/>
  <c r="X34" i="1" l="1"/>
  <c r="X19" i="1"/>
  <c r="Y18" i="1"/>
  <c r="Y19" i="1" s="1"/>
  <c r="Y36" i="1" s="1"/>
  <c r="Y39" i="1" s="1"/>
  <c r="Y40" i="1" s="1"/>
  <c r="Y34" i="1"/>
  <c r="Y37" i="1" s="1"/>
</calcChain>
</file>

<file path=xl/sharedStrings.xml><?xml version="1.0" encoding="utf-8"?>
<sst xmlns="http://schemas.openxmlformats.org/spreadsheetml/2006/main" count="284" uniqueCount="154">
  <si>
    <t xml:space="preserve">№ </t>
  </si>
  <si>
    <t>Наименование организации</t>
  </si>
  <si>
    <t>Код  ТРУ</t>
  </si>
  <si>
    <t>Наименование закупаемых товаров, работ и услуг (на русском языке)</t>
  </si>
  <si>
    <t>Наименование закупаемых товаров, работ и услуг (на казахском языке)</t>
  </si>
  <si>
    <t>Краткая характеристика (описание) товаров, работ и услуг с указанием СТ РК, ГОСТ, ТУ и т.д. (на русском языке)</t>
  </si>
  <si>
    <t>Краткая характеристика (описание) товаров, работ и услуг с указанием СТ РК, ГОСТ, ТУ и т.д. (на казахском языке)</t>
  </si>
  <si>
    <t>Дополнительная характеристика (на русском языке)</t>
  </si>
  <si>
    <t>Дополнительная характеристика (на казахском языке)</t>
  </si>
  <si>
    <t>Способ закупок</t>
  </si>
  <si>
    <t>Прогноз казахстанского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</si>
  <si>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</si>
  <si>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</si>
  <si>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</si>
  <si>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</si>
  <si>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</si>
  <si>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</si>
  <si>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</si>
  <si>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</si>
  <si>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</si>
  <si>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</si>
  <si>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</si>
  <si>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</si>
  <si>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</si>
  <si>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</si>
  <si>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</si>
  <si>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</si>
  <si>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-</t>
  </si>
  <si>
    <t>+</t>
  </si>
  <si>
    <t>Приложение 1</t>
  </si>
  <si>
    <t>3. Услуги</t>
  </si>
  <si>
    <t>итого по услугам</t>
  </si>
  <si>
    <t>Исключить следующие позиции</t>
  </si>
  <si>
    <t xml:space="preserve"> </t>
  </si>
  <si>
    <t>АО "РД "КазМунайГаз"</t>
  </si>
  <si>
    <t>г.Астана, пр.Кабанбай батыра, 17</t>
  </si>
  <si>
    <t>с даты заключения договора по 31 декабря 2017 года</t>
  </si>
  <si>
    <t>Включить следующие позиции</t>
  </si>
  <si>
    <t>ЭЦПП</t>
  </si>
  <si>
    <t xml:space="preserve">1. Товары </t>
  </si>
  <si>
    <t>итого по товарам</t>
  </si>
  <si>
    <t>итого исключить</t>
  </si>
  <si>
    <t>итого включить</t>
  </si>
  <si>
    <t>2. Работы</t>
  </si>
  <si>
    <t>72.19.50.200.000.00.0999.000000000000</t>
  </si>
  <si>
    <t>Работы научно-исследовательские в нефтегазовой отрасли</t>
  </si>
  <si>
    <t>Мұнай-газ саласындағы ғылыми-зерттеу жұмыстары</t>
  </si>
  <si>
    <t>Работы по составлению «Отчета по результатам геологоразведочных работ, выполненных на участках возвращаемой Контрактной территории АО «РД «КазМунайГаз» Блок Р-9 в Атырауской области»</t>
  </si>
  <si>
    <t>«ҚазМұнайГаз» БӨ» АҚ қайтаратын Атырау облысындағы Р-9 Келісімшарттық аумағының учаскелерінде орындалған геологиялық-барлау жұмыстарының қорытындылары бойынша есепті» жасау жұмыстары</t>
  </si>
  <si>
    <t xml:space="preserve"> г.Астана</t>
  </si>
  <si>
    <t>09.10.11.500.000.00.0999.000000000000</t>
  </si>
  <si>
    <t>Работы по ремонту/реконструкции скважин</t>
  </si>
  <si>
    <t>Ұңғымаларды жөндеу / қайта құру бойынша жұмыстар</t>
  </si>
  <si>
    <t>Выполнение работ по ремонту и реконструкции ликвидированных скважин</t>
  </si>
  <si>
    <t>жойылған ұңғымаларды жөндеу және қайта құру бойынша жұмыстарды орындау</t>
  </si>
  <si>
    <t>09.10.12.900.003.00.0999.000000000000</t>
  </si>
  <si>
    <t>Работы по изоляции водопритоков в скважинах</t>
  </si>
  <si>
    <t>Ұңғымаларда су ағындарын оқшаулау бойынша жұмыстар</t>
  </si>
  <si>
    <t xml:space="preserve">Выполнение работ по изоляции водопритоков в скважинах (на устье ликвидированных скважин) </t>
  </si>
  <si>
    <t>Ұңғымаларда су ағуын оқшаулау бойынша жұмыстарды орындау (жойылға ұңғымалардың сағаларында)</t>
  </si>
  <si>
    <t>09.10.12.900.009.00.0999.000000000000</t>
  </si>
  <si>
    <t>Работы по цементированию скважин обсадной трубы</t>
  </si>
  <si>
    <t>Қаптама құбырлардың ұңғымаларын цементтеу бойынша жұмыстар</t>
  </si>
  <si>
    <t xml:space="preserve">выполнение работ по цементированию скважин (обсадной трубы на устье скважин) </t>
  </si>
  <si>
    <t>ұңғымаларды цементтеу бойынша жұмыстар (ұңғыма сағасындағы корпус)</t>
  </si>
  <si>
    <t>оплата по факту выполнения работ</t>
  </si>
  <si>
    <t xml:space="preserve"> Атырауская область</t>
  </si>
  <si>
    <t>декабрь 2017 года</t>
  </si>
  <si>
    <t>17 Р</t>
  </si>
  <si>
    <t>18 Р</t>
  </si>
  <si>
    <t>19 Р</t>
  </si>
  <si>
    <t>20 Р</t>
  </si>
  <si>
    <t>ДГиРМ</t>
  </si>
  <si>
    <t>72 У</t>
  </si>
  <si>
    <t>77.39.19.900.016.00.0777.000000000000</t>
  </si>
  <si>
    <t>Услуги по аренде резервуаров</t>
  </si>
  <si>
    <t>Резервуарларды жалдау жөніндегі көрсетілетін  қызметтер</t>
  </si>
  <si>
    <t>Услуги по аренде резервуаров для хранения мазута, дизельного топлива, автобензинов, авиакеросина</t>
  </si>
  <si>
    <t>Мазутты, дизель отынын, автожанармайды, авиакеросинді сақтау үшін резервуарларды жалдау</t>
  </si>
  <si>
    <t>ОИ</t>
  </si>
  <si>
    <t>ноябрь, декабрь 2016 года</t>
  </si>
  <si>
    <t>Павлодарская область, г.Павлодар</t>
  </si>
  <si>
    <t>с 01 января 2017 года по 31 декабря 2017 года</t>
  </si>
  <si>
    <t>авансовый платеж-100%</t>
  </si>
  <si>
    <t>ОВХ</t>
  </si>
  <si>
    <t>76 У</t>
  </si>
  <si>
    <t>80.10.12.000.000.00.0777.000000000000</t>
  </si>
  <si>
    <t>Услуги охраны</t>
  </si>
  <si>
    <t>Күзету қызметтері</t>
  </si>
  <si>
    <t>Услуги охраны (патрулирование/охрана объектов/помещений/имущества/людей и аналогичное)</t>
  </si>
  <si>
    <t>Күзету қызметтері (тору/объектлерді күзету/ғимараттарды/мүліктерді/адамдар мен ұқсастарды)</t>
  </si>
  <si>
    <t>Услуги военизированной железнодорожной охраны (услуги по охране и сопровождению груза (ГСМ), поставляемых ж.д. цистернами)</t>
  </si>
  <si>
    <t xml:space="preserve">Темір жол цистерналармен жеткізілетін жүкті (ЖЖМ) қорғау және алып жүру жөніндегі қызмет көрсетулер </t>
  </si>
  <si>
    <t>декабрь 2016 года, январь 2017 года</t>
  </si>
  <si>
    <t>Атырауская область, г.Атырау</t>
  </si>
  <si>
    <t>оплата по факту оказания услуг</t>
  </si>
  <si>
    <t>ДМиРН</t>
  </si>
  <si>
    <t>Услуги по аренде резервуаров для хранения мазута, дизельного топлива, автобензинов</t>
  </si>
  <si>
    <t>ноябрь, декабрь 2017 года</t>
  </si>
  <si>
    <t>72-1 У</t>
  </si>
  <si>
    <t>столбец - 6, 11, 12, 14, 20, 21</t>
  </si>
  <si>
    <t>исключается полностью</t>
  </si>
  <si>
    <t>ДСПиХО</t>
  </si>
  <si>
    <t>52 Т</t>
  </si>
  <si>
    <t>17.23.12.700.005.00.0796.000000000002</t>
  </si>
  <si>
    <t>Ежедневник</t>
  </si>
  <si>
    <t>Күнделік</t>
  </si>
  <si>
    <t>формат А5, недатированный</t>
  </si>
  <si>
    <t>Формат А5, күні көрсетілмеген</t>
  </si>
  <si>
    <t xml:space="preserve">Формат А5,  70гр, тонированная бумага,  2-х цветная печать.  Язык: каз., русс., англ.  Прошита и имеет закруглую форму. Размер блока 15х21 см. Справочный материал (службы экстренного вызова, справочные службы РК, Инкотермс, единицы измерения, праздники РК, автомобильные коды РК, штрих-коды) Календари 2017, 2018,2019, 2020 гг. Часовые пояса, международные коды. Форзац: карта Казахстана, карта мира. Шелковая закладка –ляссе. Обложка с тиснением (цвет «золото/серебро»),  логотип Заказчика на казахском языке (по согласованию с Заказчиком). Перфорированные уголки на каждой странице. Объем не менее 352 страниц. </t>
  </si>
  <si>
    <t xml:space="preserve">Формат А5, 70гр, тонированная қағаз, 2 түрлі-түсті басып шығару. Тілі: қаз., орыс., ағыл. Тігіліп және айналдырған нысаны. Блоктың өлшемі 15х21 қараңыз Анықтамалық материал (қызметі шұғыл шақыру, анықтамалық қызмет, ҚР Инкотермс, өлшем бірліктері, мерекелер, автомобиль коды, штрих-коды) Күнтізбелер 2017, 2018,2019, 2020 жж. уақыт белдеулері, халықаралық кодтары. Форзац: Қазақстан картасы, әлем картасы. Жібек қалау –ляссе. Мұқаба баыслған (түсі "алтын/күміс"), Тапсырыс берушінің логотипі қазақ тілінде (Тапсырыс берушімен келісім бойынша). Тесілген бұрыштары әр бетте. Көлемі кемінде 352 бет. </t>
  </si>
  <si>
    <t>DDP</t>
  </si>
  <si>
    <t>оплата по факту поставки товара</t>
  </si>
  <si>
    <t>штука</t>
  </si>
  <si>
    <t>столбец - 7</t>
  </si>
  <si>
    <t>52-1 Т</t>
  </si>
  <si>
    <t>ДИТиСАП</t>
  </si>
  <si>
    <t>65-2 У</t>
  </si>
  <si>
    <t>62.01.11.900.008.00.0777.000000000000</t>
  </si>
  <si>
    <t>Услуги по интегрированию программного обеспечения</t>
  </si>
  <si>
    <t>Ақпараттық қамтамасыз етуді интеграциялау бойынша қызмет</t>
  </si>
  <si>
    <t>Услуги по интегрированию программного обеспечения и аналогичных систем</t>
  </si>
  <si>
    <t>Ақпараттық қамтамасыз ету және сәйкес жүйелерді интеграциялау бойынша қызмет</t>
  </si>
  <si>
    <t>Внедрение модуля SAP SRM</t>
  </si>
  <si>
    <t>SAP SRM модулін енгізу</t>
  </si>
  <si>
    <t>ЭОТТ</t>
  </si>
  <si>
    <t>сентябрь, октябрь 2017 года</t>
  </si>
  <si>
    <t>г.Астана</t>
  </si>
  <si>
    <t>столбец - 6, 11, 12, 20, 21/исключается полностью</t>
  </si>
  <si>
    <t>92 У</t>
  </si>
  <si>
    <t>73.20.11.000.000.00.0777.000000000000</t>
  </si>
  <si>
    <t>Услуги по изучению/исследованию/мониторингу/анализу рынка/деятельности</t>
  </si>
  <si>
    <t>Рынокты/қызметті зерделеу/зерттеу/мониторингілеу/талдау жөніндегі қызмет көрсетулер</t>
  </si>
  <si>
    <t>Услуги по исследованию транспортных и сопутствующих издержек, возникающих при экспорте казахстанской нефти</t>
  </si>
  <si>
    <t>Қазақстандық мұнайды экспорттау кезінде туындайтын көліктік және қосымша шығындарды тексеру жөніндегі қызмет көрсетулер</t>
  </si>
  <si>
    <t>август, сентябрь 2017 года</t>
  </si>
  <si>
    <t>93 У</t>
  </si>
  <si>
    <t>93-1 У</t>
  </si>
  <si>
    <t>Услуги по исследованию транспортных и сопутствующих издержек, возникающих при экспорте казахстанских нефтепродуктов</t>
  </si>
  <si>
    <t>Қазақстандық мұнай өнімдерін экспорттау кезінде туындайтын көліктік және қосымша шығындарды тексеру жөніндегі қызмет көрсетулер</t>
  </si>
  <si>
    <t>солбец - 6, 11, 20, 21</t>
  </si>
  <si>
    <t>ДКАЗиКФ</t>
  </si>
  <si>
    <t>14 У</t>
  </si>
  <si>
    <t>63.99.10.000.000.00.0777.000000000000</t>
  </si>
  <si>
    <t>Услуги по предоставлению информации</t>
  </si>
  <si>
    <t>Ақпаратты ұсыну  қызметтері</t>
  </si>
  <si>
    <t>Услуги по предоставлению информации (информации из СМИ, из баз данных, других собранных/обработанных сведений)</t>
  </si>
  <si>
    <t xml:space="preserve">Ақпаратты ұсыну қызеттері (БАҚ-нан, мәліметтер базасынан, басқа да жиналған/өңделген мәліметтерден ақпараттар) </t>
  </si>
  <si>
    <t>Услуги по предоставлению информации о наличии/отсутствии просрочек по погашению займов сотрудников группы компании РД КМГ</t>
  </si>
  <si>
    <t>ҚМГ БӨ-нің қызметкерлерінің кешіктірілген несие өтеу тобының болуы / болмауы туралы ақпаратты қамтамасыз ету бойынша қызметтер</t>
  </si>
  <si>
    <t>декабрь 2016 года</t>
  </si>
  <si>
    <t>итого по работам</t>
  </si>
  <si>
    <t>к приказу АО "РД "КазМунайГаз" № 303/П от 29.11.2017 года</t>
  </si>
  <si>
    <t>XV изменения и дополнения в План закупок товаров, работ и услуг  АО «РД «КазМунайГаз»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</si>
</sst>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\$#,##0_);[Red]&quot;($&quot;#,##0\)"/>
    <numFmt numFmtId="172" formatCode="\+0.0;\-0.0"/>
    <numFmt numFmtId="173" formatCode="\+0.0%;\-0.0%"/>
    <numFmt numFmtId="174" formatCode="_-* #,##0.00&quot;р.&quot;_-;\-* #,##0.00&quot;р.&quot;_-;_-* \-??&quot;р.&quot;_-;_-@_-"/>
    <numFmt numFmtId="175" formatCode="General_)"/>
    <numFmt numFmtId="176" formatCode="_-* #,##0_р_._-;\-* #,##0_р_._-;_-* \-_р_._-;_-@_-"/>
    <numFmt numFmtId="177" formatCode="_-* #,##0.00_р_._-;\-* #,##0.00_р_._-;_-* \-??_р_._-;_-@_-"/>
    <numFmt numFmtId="178" formatCode="0.0"/>
    <numFmt numFmtId="179" formatCode="_-* #,##0.00\ [$€]_-;\-* #,##0.00\ [$€]_-;_-* &quot;-&quot;??\ [$€]_-;_-@_-"/>
    <numFmt numFmtId="180" formatCode="&quot;€&quot;#,##0;[Red]\-&quot;€&quot;#,##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1"/>
    </font>
    <font>
      <sz val="10"/>
      <name val="Mangal"/>
      <family val="2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"/>
      <color indexed="8"/>
      <name val="Courier New"/>
      <family val="1"/>
      <charset val="204"/>
    </font>
    <font>
      <b/>
      <sz val="10"/>
      <color indexed="12"/>
      <name val="Arial Cyr"/>
      <family val="2"/>
      <charset val="1"/>
    </font>
    <font>
      <sz val="11"/>
      <color indexed="8"/>
      <name val="Calibri"/>
      <family val="2"/>
      <charset val="204"/>
    </font>
    <font>
      <sz val="8"/>
      <name val="Tahoma"/>
      <family val="2"/>
      <charset val="204"/>
    </font>
    <font>
      <sz val="10"/>
      <name val="Arial Cyr"/>
      <family val="2"/>
      <charset val="204"/>
    </font>
    <font>
      <b/>
      <sz val="1"/>
      <color indexed="8"/>
      <name val="Courier New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E"/>
      <charset val="238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212529"/>
      <name val="Times New Roman"/>
      <family val="1"/>
      <charset val="204"/>
    </font>
    <font>
      <sz val="10"/>
      <color rgb="FF21212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1"/>
      </patternFill>
    </fill>
    <fill>
      <patternFill patternType="lightGray">
        <fgColor indexed="22"/>
        <bgColor indexed="9"/>
      </patternFill>
    </fill>
    <fill>
      <patternFill patternType="solid">
        <fgColor indexed="9"/>
        <bgColor indexed="26"/>
      </patternFill>
    </fill>
    <fill>
      <patternFill patternType="lightGray">
        <fgColor indexed="9"/>
        <bgColor indexed="9"/>
      </patternFill>
    </fill>
    <fill>
      <patternFill patternType="solid">
        <fgColor indexed="31"/>
        <bgColor indexed="41"/>
      </patternFill>
    </fill>
    <fill>
      <patternFill patternType="mediumGray">
        <fgColor indexed="9"/>
        <bgColor indexed="44"/>
      </patternFill>
    </fill>
    <fill>
      <patternFill patternType="solid">
        <fgColor indexed="22"/>
        <bgColor indexed="44"/>
      </patternFill>
    </fill>
    <fill>
      <patternFill patternType="darkUp">
        <fgColor indexed="9"/>
        <bgColor indexed="22"/>
      </patternFill>
    </fill>
    <fill>
      <patternFill patternType="solid">
        <fgColor indexed="26"/>
        <bgColor indexed="9"/>
      </patternFill>
    </fill>
    <fill>
      <patternFill patternType="lightGray">
        <fgColor indexed="43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73">
    <xf numFmtId="0" fontId="0" fillId="0" borderId="0"/>
    <xf numFmtId="0" fontId="14" fillId="0" borderId="0"/>
    <xf numFmtId="0" fontId="17" fillId="0" borderId="0"/>
    <xf numFmtId="0" fontId="18" fillId="0" borderId="0"/>
    <xf numFmtId="0" fontId="14" fillId="0" borderId="0"/>
    <xf numFmtId="0" fontId="17" fillId="0" borderId="0"/>
    <xf numFmtId="0" fontId="19" fillId="0" borderId="0"/>
    <xf numFmtId="0" fontId="13" fillId="0" borderId="0"/>
    <xf numFmtId="0" fontId="17" fillId="0" borderId="0"/>
    <xf numFmtId="168" fontId="19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9" fillId="0" borderId="0"/>
    <xf numFmtId="0" fontId="18" fillId="0" borderId="0"/>
    <xf numFmtId="0" fontId="18" fillId="0" borderId="0"/>
    <xf numFmtId="0" fontId="12" fillId="0" borderId="0"/>
    <xf numFmtId="0" fontId="17" fillId="0" borderId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22" fillId="0" borderId="0"/>
    <xf numFmtId="174" fontId="29" fillId="0" borderId="0">
      <protection locked="0"/>
    </xf>
    <xf numFmtId="174" fontId="29" fillId="0" borderId="0">
      <protection locked="0"/>
    </xf>
    <xf numFmtId="174" fontId="29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29" fillId="0" borderId="3">
      <protection locked="0"/>
    </xf>
    <xf numFmtId="178" fontId="20" fillId="0" borderId="4" applyFont="0" applyFill="0" applyBorder="0" applyAlignment="0" applyProtection="0">
      <alignment horizontal="center"/>
    </xf>
    <xf numFmtId="0" fontId="31" fillId="3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2" fontId="20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4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171" fontId="23" fillId="0" borderId="0" applyFill="0" applyBorder="0" applyAlignment="0" applyProtection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4" fontId="1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24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25" fillId="0" borderId="0"/>
    <xf numFmtId="172" fontId="24" fillId="0" borderId="0"/>
    <xf numFmtId="173" fontId="24" fillId="0" borderId="0"/>
    <xf numFmtId="0" fontId="25" fillId="0" borderId="0" applyNumberFormat="0">
      <alignment horizontal="left"/>
    </xf>
    <xf numFmtId="40" fontId="17" fillId="19" borderId="5"/>
    <xf numFmtId="40" fontId="17" fillId="20" borderId="1"/>
    <xf numFmtId="40" fontId="17" fillId="21" borderId="5"/>
    <xf numFmtId="40" fontId="17" fillId="22" borderId="1"/>
    <xf numFmtId="49" fontId="26" fillId="23" borderId="6">
      <alignment horizontal="center"/>
    </xf>
    <xf numFmtId="49" fontId="26" fillId="24" borderId="6">
      <alignment horizontal="center"/>
    </xf>
    <xf numFmtId="49" fontId="17" fillId="23" borderId="6">
      <alignment horizontal="center"/>
    </xf>
    <xf numFmtId="49" fontId="17" fillId="24" borderId="6">
      <alignment horizontal="center"/>
    </xf>
    <xf numFmtId="49" fontId="27" fillId="0" borderId="0"/>
    <xf numFmtId="0" fontId="17" fillId="25" borderId="5"/>
    <xf numFmtId="0" fontId="17" fillId="26" borderId="1"/>
    <xf numFmtId="39" fontId="17" fillId="19" borderId="5"/>
    <xf numFmtId="40" fontId="17" fillId="20" borderId="1"/>
    <xf numFmtId="39" fontId="17" fillId="20" borderId="1"/>
    <xf numFmtId="40" fontId="17" fillId="21" borderId="5"/>
    <xf numFmtId="40" fontId="17" fillId="21" borderId="5"/>
    <xf numFmtId="40" fontId="17" fillId="22" borderId="1"/>
    <xf numFmtId="40" fontId="17" fillId="22" borderId="1"/>
    <xf numFmtId="49" fontId="26" fillId="23" borderId="6">
      <alignment vertical="center"/>
    </xf>
    <xf numFmtId="49" fontId="26" fillId="24" borderId="6">
      <alignment vertical="center"/>
    </xf>
    <xf numFmtId="49" fontId="27" fillId="23" borderId="6">
      <alignment vertical="center"/>
    </xf>
    <xf numFmtId="49" fontId="27" fillId="24" borderId="6">
      <alignment vertical="center"/>
    </xf>
    <xf numFmtId="49" fontId="17" fillId="0" borderId="0">
      <alignment horizontal="right"/>
    </xf>
    <xf numFmtId="49" fontId="28" fillId="0" borderId="1">
      <alignment horizontal="right"/>
    </xf>
    <xf numFmtId="49" fontId="28" fillId="0" borderId="5">
      <alignment horizontal="right"/>
    </xf>
    <xf numFmtId="39" fontId="17" fillId="27" borderId="5"/>
    <xf numFmtId="40" fontId="17" fillId="28" borderId="1"/>
    <xf numFmtId="0" fontId="20" fillId="0" borderId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32" borderId="0" applyNumberFormat="0" applyBorder="0" applyAlignment="0" applyProtection="0"/>
    <xf numFmtId="175" fontId="22" fillId="0" borderId="7">
      <protection locked="0"/>
    </xf>
    <xf numFmtId="0" fontId="38" fillId="11" borderId="8" applyNumberFormat="0" applyAlignment="0" applyProtection="0"/>
    <xf numFmtId="0" fontId="39" fillId="13" borderId="9" applyNumberFormat="0" applyAlignment="0" applyProtection="0"/>
    <xf numFmtId="0" fontId="40" fillId="13" borderId="8" applyNumberFormat="0" applyAlignment="0" applyProtection="0"/>
    <xf numFmtId="167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0" fillId="0" borderId="0" applyNumberFormat="0" applyFill="0" applyBorder="0" applyAlignment="0" applyProtection="0"/>
    <xf numFmtId="175" fontId="30" fillId="33" borderId="7"/>
    <xf numFmtId="0" fontId="35" fillId="0" borderId="13" applyNumberFormat="0" applyFill="0" applyAlignment="0" applyProtection="0"/>
    <xf numFmtId="0" fontId="17" fillId="0" borderId="0"/>
    <xf numFmtId="0" fontId="41" fillId="34" borderId="14" applyNumberFormat="0" applyAlignment="0" applyProtection="0"/>
    <xf numFmtId="0" fontId="51" fillId="0" borderId="0" applyNumberFormat="0" applyFill="0" applyBorder="0" applyAlignment="0" applyProtection="0"/>
    <xf numFmtId="0" fontId="42" fillId="35" borderId="0" applyNumberFormat="0" applyBorder="0" applyAlignment="0" applyProtection="0"/>
    <xf numFmtId="0" fontId="31" fillId="0" borderId="0"/>
    <xf numFmtId="0" fontId="31" fillId="0" borderId="0"/>
    <xf numFmtId="0" fontId="17" fillId="0" borderId="0"/>
    <xf numFmtId="0" fontId="32" fillId="0" borderId="0"/>
    <xf numFmtId="0" fontId="31" fillId="0" borderId="0"/>
    <xf numFmtId="0" fontId="17" fillId="0" borderId="0"/>
    <xf numFmtId="0" fontId="11" fillId="0" borderId="0"/>
    <xf numFmtId="0" fontId="17" fillId="0" borderId="0"/>
    <xf numFmtId="0" fontId="20" fillId="0" borderId="0"/>
    <xf numFmtId="0" fontId="33" fillId="0" borderId="0"/>
    <xf numFmtId="0" fontId="17" fillId="0" borderId="0"/>
    <xf numFmtId="0" fontId="33" fillId="0" borderId="0"/>
    <xf numFmtId="0" fontId="14" fillId="0" borderId="0"/>
    <xf numFmtId="0" fontId="21" fillId="0" borderId="0"/>
    <xf numFmtId="0" fontId="32" fillId="0" borderId="0"/>
    <xf numFmtId="0" fontId="21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/>
    <xf numFmtId="0" fontId="32" fillId="0" borderId="0"/>
    <xf numFmtId="0" fontId="17" fillId="0" borderId="0"/>
    <xf numFmtId="0" fontId="14" fillId="0" borderId="0"/>
    <xf numFmtId="0" fontId="22" fillId="0" borderId="0"/>
    <xf numFmtId="0" fontId="17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43" fillId="5" borderId="0" applyNumberFormat="0" applyBorder="0" applyAlignment="0" applyProtection="0"/>
    <xf numFmtId="0" fontId="44" fillId="0" borderId="0" applyNumberFormat="0" applyFill="0" applyBorder="0" applyAlignment="0" applyProtection="0"/>
    <xf numFmtId="0" fontId="17" fillId="10" borderId="15" applyNumberFormat="0" applyFont="0" applyAlignment="0" applyProtection="0"/>
    <xf numFmtId="9" fontId="23" fillId="0" borderId="0" applyFill="0" applyBorder="0" applyAlignment="0" applyProtection="0"/>
    <xf numFmtId="0" fontId="45" fillId="0" borderId="16" applyNumberFormat="0" applyFill="0" applyAlignment="0" applyProtection="0"/>
    <xf numFmtId="0" fontId="24" fillId="0" borderId="0"/>
    <xf numFmtId="0" fontId="22" fillId="0" borderId="0">
      <alignment vertical="top" wrapText="1"/>
    </xf>
    <xf numFmtId="0" fontId="46" fillId="0" borderId="0" applyNumberFormat="0" applyFill="0" applyBorder="0" applyAlignment="0" applyProtection="0"/>
    <xf numFmtId="176" fontId="23" fillId="0" borderId="0" applyFill="0" applyBorder="0" applyAlignment="0" applyProtection="0"/>
    <xf numFmtId="177" fontId="23" fillId="0" borderId="0" applyFill="0" applyBorder="0" applyAlignment="0" applyProtection="0"/>
    <xf numFmtId="170" fontId="14" fillId="0" borderId="0" applyFont="0" applyFill="0" applyBorder="0" applyAlignment="0" applyProtection="0"/>
    <xf numFmtId="168" fontId="17" fillId="0" borderId="0" applyFont="0" applyFill="0" applyBorder="0" applyAlignment="0" applyProtection="0"/>
    <xf numFmtId="177" fontId="23" fillId="0" borderId="0" applyFill="0" applyBorder="0" applyAlignment="0" applyProtection="0"/>
    <xf numFmtId="18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47" fillId="7" borderId="0" applyNumberFormat="0" applyBorder="0" applyAlignment="0" applyProtection="0"/>
    <xf numFmtId="174" fontId="29" fillId="0" borderId="0">
      <protection locked="0"/>
    </xf>
    <xf numFmtId="0" fontId="10" fillId="0" borderId="0"/>
    <xf numFmtId="0" fontId="17" fillId="0" borderId="0"/>
    <xf numFmtId="0" fontId="9" fillId="0" borderId="0"/>
    <xf numFmtId="0" fontId="9" fillId="0" borderId="0"/>
    <xf numFmtId="169" fontId="9" fillId="0" borderId="0" applyFont="0" applyFill="0" applyBorder="0" applyAlignment="0" applyProtection="0"/>
    <xf numFmtId="0" fontId="9" fillId="0" borderId="0"/>
    <xf numFmtId="169" fontId="8" fillId="0" borderId="0" applyFont="0" applyFill="0" applyBorder="0" applyAlignment="0" applyProtection="0"/>
    <xf numFmtId="0" fontId="8" fillId="0" borderId="0"/>
    <xf numFmtId="0" fontId="52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0" fontId="52" fillId="0" borderId="0"/>
    <xf numFmtId="0" fontId="17" fillId="0" borderId="0"/>
    <xf numFmtId="169" fontId="6" fillId="0" borderId="0" applyFont="0" applyFill="0" applyBorder="0" applyAlignment="0" applyProtection="0"/>
    <xf numFmtId="0" fontId="6" fillId="0" borderId="0"/>
    <xf numFmtId="177" fontId="23" fillId="0" borderId="0" applyFill="0" applyBorder="0" applyAlignment="0" applyProtection="0"/>
    <xf numFmtId="0" fontId="52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7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53" fillId="0" borderId="0"/>
    <xf numFmtId="0" fontId="2" fillId="0" borderId="0"/>
    <xf numFmtId="0" fontId="20" fillId="0" borderId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8" fontId="17" fillId="0" borderId="0" applyFont="0" applyFill="0" applyBorder="0" applyAlignment="0" applyProtection="0"/>
    <xf numFmtId="0" fontId="14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5" fillId="0" borderId="0"/>
    <xf numFmtId="170" fontId="1" fillId="0" borderId="0" applyFont="0" applyFill="0" applyBorder="0" applyAlignment="0" applyProtection="0"/>
  </cellStyleXfs>
  <cellXfs count="147"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4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4" fontId="15" fillId="0" borderId="1" xfId="1" applyNumberFormat="1" applyFont="1" applyFill="1" applyBorder="1" applyAlignment="1">
      <alignment horizontal="left" vertical="center"/>
    </xf>
    <xf numFmtId="0" fontId="16" fillId="0" borderId="1" xfId="14" applyFont="1" applyBorder="1" applyAlignment="1">
      <alignment horizontal="center" vertical="center" wrapText="1"/>
    </xf>
    <xf numFmtId="0" fontId="16" fillId="0" borderId="1" xfId="17" applyFont="1" applyFill="1" applyBorder="1" applyAlignment="1">
      <alignment horizontal="center" vertical="center" wrapText="1"/>
    </xf>
    <xf numFmtId="0" fontId="16" fillId="0" borderId="1" xfId="14" applyFont="1" applyBorder="1" applyAlignment="1">
      <alignment horizontal="center" vertical="center"/>
    </xf>
    <xf numFmtId="0" fontId="16" fillId="0" borderId="1" xfId="17" applyFont="1" applyBorder="1" applyAlignment="1">
      <alignment horizontal="center" vertical="center" wrapText="1"/>
    </xf>
    <xf numFmtId="0" fontId="16" fillId="2" borderId="1" xfId="17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2" borderId="2" xfId="14" applyFont="1" applyFill="1" applyBorder="1" applyAlignment="1">
      <alignment horizontal="center" vertical="center" wrapText="1"/>
    </xf>
    <xf numFmtId="0" fontId="54" fillId="0" borderId="18" xfId="13" applyFont="1" applyBorder="1" applyAlignment="1">
      <alignment horizontal="center" vertical="top" wrapText="1"/>
    </xf>
    <xf numFmtId="0" fontId="54" fillId="0" borderId="19" xfId="13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57" fillId="0" borderId="0" xfId="0" applyFont="1"/>
    <xf numFmtId="0" fontId="56" fillId="0" borderId="0" xfId="0" applyFont="1"/>
    <xf numFmtId="14" fontId="16" fillId="0" borderId="0" xfId="1" applyNumberFormat="1" applyFont="1" applyFill="1" applyBorder="1" applyAlignment="1">
      <alignment horizontal="center" vertical="center" wrapText="1"/>
    </xf>
    <xf numFmtId="4" fontId="15" fillId="0" borderId="1" xfId="14" applyNumberFormat="1" applyFont="1" applyBorder="1" applyAlignment="1">
      <alignment horizontal="center" vertical="center"/>
    </xf>
    <xf numFmtId="0" fontId="16" fillId="0" borderId="2" xfId="14" applyFont="1" applyBorder="1" applyAlignment="1">
      <alignment horizontal="center" vertical="center"/>
    </xf>
    <xf numFmtId="4" fontId="57" fillId="0" borderId="0" xfId="0" applyNumberFormat="1" applyFont="1"/>
    <xf numFmtId="0" fontId="57" fillId="0" borderId="1" xfId="0" applyFont="1" applyBorder="1" applyAlignment="1">
      <alignment horizontal="center" vertical="center" wrapText="1"/>
    </xf>
    <xf numFmtId="0" fontId="16" fillId="0" borderId="1" xfId="14" applyFont="1" applyFill="1" applyBorder="1" applyAlignment="1">
      <alignment horizontal="center" vertical="center" wrapText="1"/>
    </xf>
    <xf numFmtId="0" fontId="16" fillId="0" borderId="1" xfId="19" applyFont="1" applyBorder="1" applyAlignment="1">
      <alignment horizontal="center" vertical="center" wrapText="1"/>
    </xf>
    <xf numFmtId="4" fontId="58" fillId="0" borderId="0" xfId="0" applyNumberFormat="1" applyFont="1"/>
    <xf numFmtId="4" fontId="16" fillId="0" borderId="1" xfId="0" applyNumberFormat="1" applyFont="1" applyBorder="1" applyAlignment="1">
      <alignment horizontal="center" vertical="center"/>
    </xf>
    <xf numFmtId="0" fontId="16" fillId="0" borderId="20" xfId="14" applyFont="1" applyBorder="1" applyAlignment="1">
      <alignment horizontal="center" vertical="center" wrapText="1"/>
    </xf>
    <xf numFmtId="0" fontId="16" fillId="0" borderId="1" xfId="13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6" fillId="0" borderId="1" xfId="269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" fontId="15" fillId="0" borderId="1" xfId="269" applyNumberFormat="1" applyFont="1" applyBorder="1" applyAlignment="1">
      <alignment horizontal="center" vertical="center" wrapText="1"/>
    </xf>
    <xf numFmtId="0" fontId="16" fillId="0" borderId="2" xfId="14" applyFont="1" applyBorder="1" applyAlignment="1">
      <alignment horizontal="center" vertical="center" wrapText="1"/>
    </xf>
    <xf numFmtId="14" fontId="58" fillId="0" borderId="0" xfId="1" applyNumberFormat="1" applyFont="1" applyFill="1" applyBorder="1" applyAlignment="1">
      <alignment horizontal="center" vertical="center" wrapText="1"/>
    </xf>
    <xf numFmtId="14" fontId="60" fillId="0" borderId="1" xfId="1" applyNumberFormat="1" applyFont="1" applyFill="1" applyBorder="1" applyAlignment="1">
      <alignment horizontal="left" vertical="center"/>
    </xf>
    <xf numFmtId="0" fontId="61" fillId="0" borderId="1" xfId="13" applyFont="1" applyBorder="1" applyAlignment="1">
      <alignment horizontal="center" vertical="top" wrapText="1"/>
    </xf>
    <xf numFmtId="4" fontId="60" fillId="0" borderId="1" xfId="269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13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/>
    </xf>
    <xf numFmtId="49" fontId="59" fillId="2" borderId="1" xfId="271" applyNumberFormat="1" applyFont="1" applyFill="1" applyBorder="1" applyAlignment="1">
      <alignment horizontal="center" vertical="center" wrapText="1"/>
    </xf>
    <xf numFmtId="0" fontId="61" fillId="0" borderId="2" xfId="13" applyFont="1" applyBorder="1" applyAlignment="1">
      <alignment horizontal="center" vertical="top" wrapText="1"/>
    </xf>
    <xf numFmtId="0" fontId="61" fillId="0" borderId="20" xfId="13" applyFont="1" applyBorder="1" applyAlignment="1">
      <alignment horizontal="center" vertical="top" wrapText="1"/>
    </xf>
    <xf numFmtId="14" fontId="15" fillId="0" borderId="0" xfId="1" applyNumberFormat="1" applyFont="1" applyFill="1" applyBorder="1" applyAlignment="1">
      <alignment horizontal="left" vertical="center"/>
    </xf>
    <xf numFmtId="0" fontId="16" fillId="0" borderId="0" xfId="14" applyFont="1" applyFill="1" applyBorder="1" applyAlignment="1">
      <alignment horizontal="center" vertical="center" wrapText="1"/>
    </xf>
    <xf numFmtId="49" fontId="59" fillId="2" borderId="0" xfId="27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6" fillId="0" borderId="0" xfId="13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vertical="center"/>
    </xf>
    <xf numFmtId="0" fontId="16" fillId="0" borderId="0" xfId="14" applyFont="1" applyBorder="1" applyAlignment="1">
      <alignment horizontal="center" vertical="center" wrapText="1"/>
    </xf>
    <xf numFmtId="0" fontId="16" fillId="0" borderId="0" xfId="19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16" fillId="0" borderId="0" xfId="13" applyFont="1" applyBorder="1" applyAlignment="1">
      <alignment horizontal="center" vertical="center" wrapText="1"/>
    </xf>
    <xf numFmtId="0" fontId="16" fillId="2" borderId="1" xfId="19" applyNumberFormat="1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2" borderId="22" xfId="266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2" xfId="14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/>
    </xf>
    <xf numFmtId="3" fontId="16" fillId="2" borderId="24" xfId="1" applyNumberFormat="1" applyFont="1" applyFill="1" applyBorder="1" applyAlignment="1">
      <alignment horizontal="center" vertical="center"/>
    </xf>
    <xf numFmtId="4" fontId="16" fillId="2" borderId="22" xfId="1" applyNumberFormat="1" applyFont="1" applyFill="1" applyBorder="1" applyAlignment="1">
      <alignment horizontal="center" vertical="center"/>
    </xf>
    <xf numFmtId="0" fontId="16" fillId="2" borderId="23" xfId="14" applyFont="1" applyFill="1" applyBorder="1" applyAlignment="1">
      <alignment horizontal="center" vertical="center"/>
    </xf>
    <xf numFmtId="0" fontId="16" fillId="2" borderId="24" xfId="14" applyNumberFormat="1" applyFont="1" applyFill="1" applyBorder="1" applyAlignment="1">
      <alignment horizontal="center" vertical="center" wrapText="1"/>
    </xf>
    <xf numFmtId="0" fontId="63" fillId="2" borderId="22" xfId="0" applyFont="1" applyFill="1" applyBorder="1" applyAlignment="1">
      <alignment horizontal="center" vertical="center" wrapText="1"/>
    </xf>
    <xf numFmtId="0" fontId="16" fillId="2" borderId="22" xfId="19" applyNumberFormat="1" applyFont="1" applyFill="1" applyBorder="1" applyAlignment="1">
      <alignment horizontal="center"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64" fillId="0" borderId="22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3" fontId="16" fillId="2" borderId="22" xfId="1" applyNumberFormat="1" applyFont="1" applyFill="1" applyBorder="1" applyAlignment="1">
      <alignment horizontal="center" vertical="center"/>
    </xf>
    <xf numFmtId="0" fontId="16" fillId="2" borderId="22" xfId="14" applyFont="1" applyFill="1" applyBorder="1" applyAlignment="1">
      <alignment horizontal="center" vertical="center"/>
    </xf>
    <xf numFmtId="0" fontId="16" fillId="2" borderId="22" xfId="14" applyNumberFormat="1" applyFont="1" applyFill="1" applyBorder="1" applyAlignment="1">
      <alignment horizontal="center" vertical="center" wrapText="1"/>
    </xf>
    <xf numFmtId="0" fontId="57" fillId="2" borderId="22" xfId="0" applyFont="1" applyFill="1" applyBorder="1" applyAlignment="1">
      <alignment horizontal="center" vertical="center" wrapText="1"/>
    </xf>
    <xf numFmtId="4" fontId="16" fillId="0" borderId="21" xfId="1" applyNumberFormat="1" applyFont="1" applyFill="1" applyBorder="1" applyAlignment="1">
      <alignment horizontal="center" vertical="center"/>
    </xf>
    <xf numFmtId="4" fontId="16" fillId="0" borderId="22" xfId="1" applyNumberFormat="1" applyFont="1" applyFill="1" applyBorder="1" applyAlignment="1">
      <alignment horizontal="center" vertical="center" wrapText="1"/>
    </xf>
    <xf numFmtId="0" fontId="16" fillId="0" borderId="22" xfId="14" applyFont="1" applyFill="1" applyBorder="1" applyAlignment="1">
      <alignment horizontal="center" vertical="center" wrapText="1"/>
    </xf>
    <xf numFmtId="14" fontId="16" fillId="0" borderId="1" xfId="1" applyNumberFormat="1" applyFont="1" applyFill="1" applyBorder="1" applyAlignment="1">
      <alignment horizontal="center" vertical="center"/>
    </xf>
    <xf numFmtId="0" fontId="59" fillId="0" borderId="22" xfId="14" applyFont="1" applyBorder="1" applyAlignment="1">
      <alignment horizontal="center" vertical="center"/>
    </xf>
    <xf numFmtId="0" fontId="16" fillId="2" borderId="22" xfId="19" applyFont="1" applyFill="1" applyBorder="1" applyAlignment="1">
      <alignment horizontal="center" vertical="center" wrapText="1"/>
    </xf>
    <xf numFmtId="0" fontId="16" fillId="2" borderId="23" xfId="14" applyFont="1" applyFill="1" applyBorder="1" applyAlignment="1">
      <alignment horizontal="center" vertical="center" wrapText="1"/>
    </xf>
    <xf numFmtId="4" fontId="16" fillId="2" borderId="22" xfId="269" applyNumberFormat="1" applyFont="1" applyFill="1" applyBorder="1" applyAlignment="1">
      <alignment horizontal="center" vertical="center" wrapText="1"/>
    </xf>
    <xf numFmtId="4" fontId="16" fillId="0" borderId="22" xfId="269" applyNumberFormat="1" applyFont="1" applyFill="1" applyBorder="1" applyAlignment="1">
      <alignment horizontal="center" vertical="center" wrapText="1"/>
    </xf>
    <xf numFmtId="14" fontId="15" fillId="0" borderId="22" xfId="1" applyNumberFormat="1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16" fillId="2" borderId="22" xfId="14" applyFont="1" applyFill="1" applyBorder="1" applyAlignment="1">
      <alignment horizontal="left" vertical="center" wrapText="1"/>
    </xf>
    <xf numFmtId="0" fontId="57" fillId="2" borderId="22" xfId="0" applyFont="1" applyFill="1" applyBorder="1" applyAlignment="1">
      <alignment horizontal="left" vertical="center" wrapText="1"/>
    </xf>
    <xf numFmtId="4" fontId="57" fillId="2" borderId="22" xfId="269" applyNumberFormat="1" applyFont="1" applyFill="1" applyBorder="1" applyAlignment="1">
      <alignment horizontal="center" vertical="center" wrapText="1"/>
    </xf>
    <xf numFmtId="4" fontId="57" fillId="0" borderId="22" xfId="269" applyNumberFormat="1" applyFont="1" applyFill="1" applyBorder="1" applyAlignment="1">
      <alignment horizontal="center" vertical="center" wrapText="1"/>
    </xf>
    <xf numFmtId="0" fontId="16" fillId="0" borderId="22" xfId="14" applyFont="1" applyFill="1" applyBorder="1" applyAlignment="1">
      <alignment horizontal="center" vertical="center"/>
    </xf>
    <xf numFmtId="0" fontId="59" fillId="0" borderId="22" xfId="14" applyFont="1" applyFill="1" applyBorder="1" applyAlignment="1">
      <alignment horizontal="center" vertical="center" wrapText="1"/>
    </xf>
    <xf numFmtId="0" fontId="59" fillId="0" borderId="22" xfId="14" applyFont="1" applyFill="1" applyBorder="1" applyAlignment="1">
      <alignment horizontal="center" vertical="center"/>
    </xf>
    <xf numFmtId="3" fontId="16" fillId="0" borderId="22" xfId="14" applyNumberFormat="1" applyFont="1" applyFill="1" applyBorder="1" applyAlignment="1">
      <alignment horizontal="center" vertical="center"/>
    </xf>
    <xf numFmtId="4" fontId="16" fillId="0" borderId="22" xfId="14" applyNumberFormat="1" applyFont="1" applyFill="1" applyBorder="1" applyAlignment="1">
      <alignment horizontal="center" vertical="center"/>
    </xf>
    <xf numFmtId="0" fontId="16" fillId="0" borderId="24" xfId="14" applyFont="1" applyFill="1" applyBorder="1" applyAlignment="1">
      <alignment horizontal="center" vertical="center"/>
    </xf>
    <xf numFmtId="0" fontId="16" fillId="0" borderId="22" xfId="14" applyNumberFormat="1" applyFont="1" applyFill="1" applyBorder="1" applyAlignment="1">
      <alignment horizontal="center" vertical="center"/>
    </xf>
    <xf numFmtId="0" fontId="58" fillId="0" borderId="22" xfId="14" applyFont="1" applyBorder="1" applyAlignment="1">
      <alignment horizontal="center" vertical="center"/>
    </xf>
    <xf numFmtId="0" fontId="58" fillId="0" borderId="22" xfId="14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58" fillId="2" borderId="22" xfId="14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22" xfId="2" applyFont="1" applyFill="1" applyBorder="1" applyAlignment="1">
      <alignment horizontal="center" vertical="center" wrapText="1"/>
    </xf>
    <xf numFmtId="0" fontId="58" fillId="2" borderId="22" xfId="2" applyFont="1" applyFill="1" applyBorder="1" applyAlignment="1">
      <alignment horizontal="center" vertical="center" wrapText="1"/>
    </xf>
    <xf numFmtId="0" fontId="58" fillId="2" borderId="22" xfId="19" applyFont="1" applyFill="1" applyBorder="1" applyAlignment="1">
      <alignment horizontal="center" vertical="center" wrapText="1"/>
    </xf>
    <xf numFmtId="0" fontId="58" fillId="2" borderId="23" xfId="14" applyFont="1" applyFill="1" applyBorder="1" applyAlignment="1">
      <alignment horizontal="center" vertical="center" wrapText="1"/>
    </xf>
    <xf numFmtId="4" fontId="58" fillId="2" borderId="22" xfId="269" applyNumberFormat="1" applyFont="1" applyFill="1" applyBorder="1" applyAlignment="1">
      <alignment horizontal="center" vertical="center" wrapText="1"/>
    </xf>
    <xf numFmtId="4" fontId="58" fillId="0" borderId="22" xfId="269" applyNumberFormat="1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/>
    </xf>
    <xf numFmtId="3" fontId="58" fillId="0" borderId="22" xfId="14" applyNumberFormat="1" applyFont="1" applyFill="1" applyBorder="1" applyAlignment="1">
      <alignment horizontal="center" vertical="center" wrapText="1"/>
    </xf>
    <xf numFmtId="0" fontId="58" fillId="0" borderId="22" xfId="14" applyFont="1" applyFill="1" applyBorder="1" applyAlignment="1">
      <alignment horizontal="center" vertical="center"/>
    </xf>
    <xf numFmtId="0" fontId="58" fillId="0" borderId="22" xfId="13" applyFont="1" applyBorder="1" applyAlignment="1">
      <alignment horizontal="center" vertical="center" wrapText="1"/>
    </xf>
    <xf numFmtId="0" fontId="58" fillId="0" borderId="22" xfId="0" applyFont="1" applyBorder="1" applyAlignment="1">
      <alignment horizontal="center" vertical="center" wrapText="1"/>
    </xf>
    <xf numFmtId="0" fontId="58" fillId="0" borderId="22" xfId="19" applyFont="1" applyBorder="1" applyAlignment="1">
      <alignment horizontal="center" vertical="center" wrapText="1"/>
    </xf>
    <xf numFmtId="0" fontId="58" fillId="0" borderId="22" xfId="0" applyFont="1" applyBorder="1"/>
    <xf numFmtId="4" fontId="58" fillId="0" borderId="22" xfId="0" applyNumberFormat="1" applyFont="1" applyBorder="1" applyAlignment="1">
      <alignment horizontal="center" vertical="center"/>
    </xf>
    <xf numFmtId="0" fontId="58" fillId="0" borderId="22" xfId="14" applyFont="1" applyBorder="1" applyAlignment="1">
      <alignment horizontal="center" vertical="center" wrapText="1"/>
    </xf>
    <xf numFmtId="0" fontId="58" fillId="0" borderId="22" xfId="130" applyFont="1" applyFill="1" applyBorder="1" applyAlignment="1">
      <alignment horizontal="center" vertical="center" wrapText="1"/>
    </xf>
    <xf numFmtId="3" fontId="58" fillId="0" borderId="22" xfId="14" applyNumberFormat="1" applyFont="1" applyFill="1" applyBorder="1" applyAlignment="1">
      <alignment horizontal="center" vertical="center"/>
    </xf>
    <xf numFmtId="4" fontId="58" fillId="0" borderId="22" xfId="14" applyNumberFormat="1" applyFont="1" applyFill="1" applyBorder="1" applyAlignment="1">
      <alignment horizontal="center" vertical="center"/>
    </xf>
    <xf numFmtId="0" fontId="58" fillId="0" borderId="24" xfId="14" applyFont="1" applyFill="1" applyBorder="1" applyAlignment="1">
      <alignment horizontal="center" vertical="center"/>
    </xf>
    <xf numFmtId="0" fontId="58" fillId="0" borderId="22" xfId="14" applyNumberFormat="1" applyFont="1" applyFill="1" applyBorder="1" applyAlignment="1">
      <alignment horizontal="center" vertical="center"/>
    </xf>
    <xf numFmtId="0" fontId="58" fillId="0" borderId="22" xfId="0" applyFont="1" applyBorder="1" applyAlignment="1">
      <alignment horizontal="center" vertical="center"/>
    </xf>
    <xf numFmtId="0" fontId="58" fillId="2" borderId="22" xfId="14" applyFont="1" applyFill="1" applyBorder="1" applyAlignment="1">
      <alignment horizontal="left" vertical="center" wrapText="1"/>
    </xf>
    <xf numFmtId="0" fontId="58" fillId="2" borderId="22" xfId="0" applyFont="1" applyFill="1" applyBorder="1" applyAlignment="1">
      <alignment horizontal="left" vertical="center" wrapText="1"/>
    </xf>
    <xf numFmtId="0" fontId="58" fillId="0" borderId="23" xfId="14" applyFont="1" applyBorder="1" applyAlignment="1">
      <alignment horizontal="center" vertical="center" wrapText="1"/>
    </xf>
    <xf numFmtId="4" fontId="58" fillId="0" borderId="22" xfId="269" applyNumberFormat="1" applyFont="1" applyBorder="1" applyAlignment="1">
      <alignment horizontal="center" vertical="center" wrapText="1"/>
    </xf>
    <xf numFmtId="0" fontId="16" fillId="2" borderId="24" xfId="14" applyFont="1" applyFill="1" applyBorder="1" applyAlignment="1">
      <alignment horizontal="center" vertical="center"/>
    </xf>
    <xf numFmtId="0" fontId="65" fillId="0" borderId="24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4" fontId="15" fillId="0" borderId="21" xfId="1" applyNumberFormat="1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/>
    </xf>
  </cellXfs>
  <cellStyles count="273">
    <cellStyle name="_2006 проект соцсферы ММГ" xfId="25"/>
    <cellStyle name="_5(1).Макат 2007 г с расш.на 18.05.06г." xfId="26"/>
    <cellStyle name="_MOL_Caspian_2005_1_3_work_2file_08-05" xfId="27"/>
    <cellStyle name="_MOL_Caspian_2005_1_3_work_file_09-05" xfId="28"/>
    <cellStyle name="_Ком. услуги" xfId="29"/>
    <cellStyle name="_ММГ СС-2007" xfId="30"/>
    <cellStyle name="_Формы финансовой отчетности МСФО за 1 quarter 2007 год" xfId="31"/>
    <cellStyle name="”ќђќ‘ћ‚›‰" xfId="32"/>
    <cellStyle name="”љ‘ђћ‚ђќќ›‰" xfId="33"/>
    <cellStyle name="„…ќ…†ќ›‰" xfId="34"/>
    <cellStyle name="‡ђѓћ‹ћ‚ћљ1" xfId="35"/>
    <cellStyle name="‡ђѓћ‹ћ‚ћљ2" xfId="36"/>
    <cellStyle name="’ћѓћ‚›‰" xfId="37"/>
    <cellStyle name="1tizedes" xfId="38"/>
    <cellStyle name="20% - Акцент1 2" xfId="39"/>
    <cellStyle name="20% - Акцент2 2" xfId="40"/>
    <cellStyle name="20% - Акцент3 2" xfId="41"/>
    <cellStyle name="20% - Акцент4 2" xfId="42"/>
    <cellStyle name="20% - Акцент5 2" xfId="43"/>
    <cellStyle name="20% - Акцент6 2" xfId="44"/>
    <cellStyle name="2tizedes" xfId="45"/>
    <cellStyle name="40% - Акцент1 2" xfId="46"/>
    <cellStyle name="40% - Акцент2 2" xfId="47"/>
    <cellStyle name="40% - Акцент3 2" xfId="48"/>
    <cellStyle name="40% - Акцент4 2" xfId="49"/>
    <cellStyle name="40% - Акцент5 2" xfId="50"/>
    <cellStyle name="40% - Акцент6 2" xfId="51"/>
    <cellStyle name="60% - Акцент1 2" xfId="52"/>
    <cellStyle name="60% - Акцент2 2" xfId="53"/>
    <cellStyle name="60% - Акцент3 2" xfId="54"/>
    <cellStyle name="60% - Акцент4 2" xfId="55"/>
    <cellStyle name="60% - Акцент5 2" xfId="56"/>
    <cellStyle name="60% - Акцент6 2" xfId="57"/>
    <cellStyle name="Comma 2" xfId="267"/>
    <cellStyle name="Currency [0]" xfId="58"/>
    <cellStyle name="dátumig" xfId="59"/>
    <cellStyle name="dátumtól" xfId="60"/>
    <cellStyle name="Euro" xfId="61"/>
    <cellStyle name="Ezres_Final Interpretation Cost Estimate 110707" xfId="62"/>
    <cellStyle name="hó.    ." xfId="63"/>
    <cellStyle name="hó. nap." xfId="64"/>
    <cellStyle name="hungarian_date" xfId="65"/>
    <cellStyle name="nap" xfId="66"/>
    <cellStyle name="Normal 1" xfId="67"/>
    <cellStyle name="Normal 2" xfId="68"/>
    <cellStyle name="Normal 2 3 2" xfId="2"/>
    <cellStyle name="Normal 2 3 2 2" xfId="5"/>
    <cellStyle name="Normal 3" xfId="69"/>
    <cellStyle name="Normal 3 2" xfId="70"/>
    <cellStyle name="Normál_2007WP" xfId="71"/>
    <cellStyle name="Normal1" xfId="72"/>
    <cellStyle name="piw#" xfId="73"/>
    <cellStyle name="piw%" xfId="74"/>
    <cellStyle name="Price_Body" xfId="75"/>
    <cellStyle name="SAS FM Client calculated data cell (data entry table)" xfId="76"/>
    <cellStyle name="SAS FM Client calculated data cell (data entry table) 2" xfId="77"/>
    <cellStyle name="SAS FM Client calculated data cell (read only table)" xfId="78"/>
    <cellStyle name="SAS FM Client calculated data cell (read only table) 2" xfId="79"/>
    <cellStyle name="SAS FM Column drillable header" xfId="80"/>
    <cellStyle name="SAS FM Column drillable header 2" xfId="81"/>
    <cellStyle name="SAS FM Column header" xfId="82"/>
    <cellStyle name="SAS FM Column header 2" xfId="83"/>
    <cellStyle name="SAS FM Drill path" xfId="84"/>
    <cellStyle name="SAS FM Invalid data cell" xfId="85"/>
    <cellStyle name="SAS FM Invalid data cell 2" xfId="86"/>
    <cellStyle name="SAS FM Read-only data cell (data entry table)" xfId="87"/>
    <cellStyle name="SAS FM Read-only data cell (data entry table) 2" xfId="88"/>
    <cellStyle name="SAS FM Read-only data cell (data entry table) 3" xfId="89"/>
    <cellStyle name="SAS FM Read-only data cell (read-only table)" xfId="90"/>
    <cellStyle name="SAS FM Read-only data cell (read-only table) 2" xfId="91"/>
    <cellStyle name="SAS FM Read-only data cell (read-only table) 3" xfId="92"/>
    <cellStyle name="SAS FM Read-only data cell (read-only table) 4" xfId="93"/>
    <cellStyle name="SAS FM Row drillable header" xfId="94"/>
    <cellStyle name="SAS FM Row drillable header 2" xfId="95"/>
    <cellStyle name="SAS FM Row header" xfId="96"/>
    <cellStyle name="SAS FM Row header 2" xfId="97"/>
    <cellStyle name="SAS FM Slicers" xfId="98"/>
    <cellStyle name="SAS FM Slicers 2" xfId="99"/>
    <cellStyle name="SAS FM Slicers_Лист3" xfId="100"/>
    <cellStyle name="SAS FM Writeable data cell" xfId="101"/>
    <cellStyle name="SAS FM Writeable data cell 2" xfId="102"/>
    <cellStyle name="Standard_RAZ_01" xfId="103"/>
    <cellStyle name="Style 1" xfId="3"/>
    <cellStyle name="Акцент1 2" xfId="104"/>
    <cellStyle name="Акцент2 2" xfId="105"/>
    <cellStyle name="Акцент3 2" xfId="106"/>
    <cellStyle name="Акцент4 2" xfId="107"/>
    <cellStyle name="Акцент5 2" xfId="108"/>
    <cellStyle name="Акцент6 2" xfId="109"/>
    <cellStyle name="Беззащитный" xfId="110"/>
    <cellStyle name="Ввод  2" xfId="111"/>
    <cellStyle name="Вывод 2" xfId="112"/>
    <cellStyle name="Вычисление 2" xfId="113"/>
    <cellStyle name="Денежный 2" xfId="23"/>
    <cellStyle name="Денежный 2 2" xfId="114"/>
    <cellStyle name="Денежный 2 3" xfId="239"/>
    <cellStyle name="Денежный 3" xfId="115"/>
    <cellStyle name="Денежный 4" xfId="116"/>
    <cellStyle name="Денежный 4 2" xfId="223"/>
    <cellStyle name="Денежный 5" xfId="117"/>
    <cellStyle name="Денежный 5 2" xfId="192"/>
    <cellStyle name="Денежный 5 2 2" xfId="245"/>
    <cellStyle name="Денежный 5 3" xfId="194"/>
    <cellStyle name="Денежный 5 3 2" xfId="247"/>
    <cellStyle name="Денежный 5 4" xfId="201"/>
    <cellStyle name="Денежный 5 4 2" xfId="253"/>
    <cellStyle name="Денежный 5 5" xfId="204"/>
    <cellStyle name="Денежный 5 5 2" xfId="254"/>
    <cellStyle name="Денежный 5 6" xfId="213"/>
    <cellStyle name="Денежный 5 6 2" xfId="259"/>
    <cellStyle name="Денежный 5 7" xfId="224"/>
    <cellStyle name="Денежный 6" xfId="199"/>
    <cellStyle name="Денежный 6 2" xfId="251"/>
    <cellStyle name="Заголовок 1 2" xfId="118"/>
    <cellStyle name="Заголовок 2 2" xfId="119"/>
    <cellStyle name="Заголовок 3 2" xfId="120"/>
    <cellStyle name="Заголовок 4 2" xfId="121"/>
    <cellStyle name="Защитный" xfId="122"/>
    <cellStyle name="Итог 2" xfId="123"/>
    <cellStyle name="КАНДАГАЧ тел3-33-96" xfId="124"/>
    <cellStyle name="Контрольная ячейка 2" xfId="125"/>
    <cellStyle name="Название 2" xfId="126"/>
    <cellStyle name="Нейтральный 2" xfId="127"/>
    <cellStyle name="Обычный" xfId="0" builtinId="0"/>
    <cellStyle name="Обычный 10" xfId="128"/>
    <cellStyle name="Обычный 10 2" xfId="129"/>
    <cellStyle name="Обычный 10 3" xfId="130"/>
    <cellStyle name="Обычный 11" xfId="131"/>
    <cellStyle name="Обычный 12" xfId="132"/>
    <cellStyle name="Обычный 13" xfId="15"/>
    <cellStyle name="Обычный 14" xfId="17"/>
    <cellStyle name="Обычный 14 2" xfId="133"/>
    <cellStyle name="Обычный 15" xfId="21"/>
    <cellStyle name="Обычный 15 2" xfId="134"/>
    <cellStyle name="Обычный 15 2 2" xfId="241"/>
    <cellStyle name="Обычный 15 3" xfId="193"/>
    <cellStyle name="Обычный 15 3 2" xfId="246"/>
    <cellStyle name="Обычный 15 4" xfId="195"/>
    <cellStyle name="Обычный 15 4 2" xfId="248"/>
    <cellStyle name="Обычный 15 5" xfId="200"/>
    <cellStyle name="Обычный 15 5 2" xfId="252"/>
    <cellStyle name="Обычный 15 6" xfId="205"/>
    <cellStyle name="Обычный 15 6 2" xfId="214"/>
    <cellStyle name="Обычный 15 6 2 2" xfId="260"/>
    <cellStyle name="Обычный 15 6 3" xfId="226"/>
    <cellStyle name="Обычный 15 7" xfId="211"/>
    <cellStyle name="Обычный 15 7 2" xfId="227"/>
    <cellStyle name="Обычный 15 8" xfId="225"/>
    <cellStyle name="Обычный 15 9" xfId="266"/>
    <cellStyle name="Обычный 16" xfId="135"/>
    <cellStyle name="Обычный 16 2" xfId="228"/>
    <cellStyle name="Обычный 17" xfId="22"/>
    <cellStyle name="Обычный 17 2" xfId="229"/>
    <cellStyle name="Обычный 18" xfId="136"/>
    <cellStyle name="Обычный 19" xfId="188"/>
    <cellStyle name="Обычный 19 2" xfId="203"/>
    <cellStyle name="Обычный 19 3" xfId="242"/>
    <cellStyle name="Обычный 2" xfId="1"/>
    <cellStyle name="Обычный 2 2" xfId="4"/>
    <cellStyle name="Обычный 2 2 2" xfId="139"/>
    <cellStyle name="Обычный 2 2 2 2" xfId="14"/>
    <cellStyle name="Обычный 2 2 3" xfId="140"/>
    <cellStyle name="Обычный 2 2 4" xfId="138"/>
    <cellStyle name="Обычный 2 3" xfId="141"/>
    <cellStyle name="Обычный 2 4" xfId="142"/>
    <cellStyle name="Обычный 2 5" xfId="13"/>
    <cellStyle name="Обычный 2 6" xfId="137"/>
    <cellStyle name="Обычный 2_План ГЗ на 2011г  первочередные " xfId="16"/>
    <cellStyle name="Обычный 20" xfId="190"/>
    <cellStyle name="Обычный 20 2" xfId="243"/>
    <cellStyle name="Обычный 21" xfId="191"/>
    <cellStyle name="Обычный 21 2" xfId="244"/>
    <cellStyle name="Обычный 22" xfId="196"/>
    <cellStyle name="Обычный 23" xfId="197"/>
    <cellStyle name="Обычный 23 2" xfId="249"/>
    <cellStyle name="Обычный 24" xfId="198"/>
    <cellStyle name="Обычный 24 2" xfId="250"/>
    <cellStyle name="Обычный 25" xfId="202"/>
    <cellStyle name="Обычный 26" xfId="207"/>
    <cellStyle name="Обычный 27" xfId="208"/>
    <cellStyle name="Обычный 27 2" xfId="255"/>
    <cellStyle name="Обычный 28" xfId="209"/>
    <cellStyle name="Обычный 28 2" xfId="256"/>
    <cellStyle name="Обычный 29" xfId="210"/>
    <cellStyle name="Обычный 29 2" xfId="257"/>
    <cellStyle name="Обычный 3" xfId="7"/>
    <cellStyle name="Обычный 3 2" xfId="144"/>
    <cellStyle name="Обычный 3 3" xfId="143"/>
    <cellStyle name="Обычный 3 4" xfId="237"/>
    <cellStyle name="Обычный 30" xfId="212"/>
    <cellStyle name="Обычный 30 2" xfId="258"/>
    <cellStyle name="Обычный 31" xfId="145"/>
    <cellStyle name="Обычный 32" xfId="146"/>
    <cellStyle name="Обычный 33" xfId="215"/>
    <cellStyle name="Обычный 33 2" xfId="261"/>
    <cellStyle name="Обычный 34" xfId="147"/>
    <cellStyle name="Обычный 35" xfId="148"/>
    <cellStyle name="Обычный 36" xfId="149"/>
    <cellStyle name="Обычный 37" xfId="150"/>
    <cellStyle name="Обычный 38" xfId="151"/>
    <cellStyle name="Обычный 39" xfId="152"/>
    <cellStyle name="Обычный 4" xfId="8"/>
    <cellStyle name="Обычный 4 2" xfId="154"/>
    <cellStyle name="Обычный 4 3" xfId="155"/>
    <cellStyle name="Обычный 4 4" xfId="153"/>
    <cellStyle name="Обычный 4 5" xfId="268"/>
    <cellStyle name="Обычный 40" xfId="156"/>
    <cellStyle name="Обычный 41" xfId="216"/>
    <cellStyle name="Обычный 41 2" xfId="230"/>
    <cellStyle name="Обычный 42" xfId="217"/>
    <cellStyle name="Обычный 42 2" xfId="262"/>
    <cellStyle name="Обычный 43" xfId="218"/>
    <cellStyle name="Обычный 43 2" xfId="263"/>
    <cellStyle name="Обычный 44" xfId="219"/>
    <cellStyle name="Обычный 44 2" xfId="231"/>
    <cellStyle name="Обычный 44 3" xfId="265"/>
    <cellStyle name="Обычный 45" xfId="220"/>
    <cellStyle name="Обычный 45 2" xfId="264"/>
    <cellStyle name="Обычный 46" xfId="221"/>
    <cellStyle name="Обычный 46 2" xfId="232"/>
    <cellStyle name="Обычный 47" xfId="222"/>
    <cellStyle name="Обычный 47 2" xfId="233"/>
    <cellStyle name="Обычный 48" xfId="236"/>
    <cellStyle name="Обычный 5" xfId="6"/>
    <cellStyle name="Обычный 5 2" xfId="158"/>
    <cellStyle name="Обычный 5 3" xfId="157"/>
    <cellStyle name="Обычный 6" xfId="12"/>
    <cellStyle name="Обычный 6 2" xfId="160"/>
    <cellStyle name="Обычный 6 3" xfId="161"/>
    <cellStyle name="Обычный 6 4" xfId="159"/>
    <cellStyle name="Обычный 6 5" xfId="238"/>
    <cellStyle name="Обычный 7" xfId="18"/>
    <cellStyle name="Обычный 7 2" xfId="162"/>
    <cellStyle name="Обычный 8" xfId="163"/>
    <cellStyle name="Обычный 8 2" xfId="164"/>
    <cellStyle name="Обычный 9" xfId="165"/>
    <cellStyle name="Обычный 9 2" xfId="166"/>
    <cellStyle name="Обычный 9 3" xfId="167"/>
    <cellStyle name="Обычный_Лист2" xfId="271"/>
    <cellStyle name="Плохой 2" xfId="168"/>
    <cellStyle name="Пояснение 2" xfId="169"/>
    <cellStyle name="Примечание 2" xfId="170"/>
    <cellStyle name="Процентный 2" xfId="171"/>
    <cellStyle name="Связанная ячейка 2" xfId="172"/>
    <cellStyle name="Стиль 1" xfId="19"/>
    <cellStyle name="Стиль 1 2" xfId="20"/>
    <cellStyle name="Стиль 1 3" xfId="173"/>
    <cellStyle name="Стиль 1 4" xfId="189"/>
    <cellStyle name="Стиль_названий" xfId="174"/>
    <cellStyle name="Текст предупреждения 2" xfId="175"/>
    <cellStyle name="Тысячи [0]_3Com" xfId="176"/>
    <cellStyle name="Тысячи_3Com" xfId="177"/>
    <cellStyle name="Финансовый 2" xfId="10"/>
    <cellStyle name="Финансовый 2 2" xfId="179"/>
    <cellStyle name="Финансовый 2 3" xfId="178"/>
    <cellStyle name="Финансовый 2 3 2" xfId="269"/>
    <cellStyle name="Финансовый 2 3 2 2" xfId="270"/>
    <cellStyle name="Финансовый 2 3 2 3" xfId="272"/>
    <cellStyle name="Финансовый 3" xfId="11"/>
    <cellStyle name="Финансовый 3 2" xfId="181"/>
    <cellStyle name="Финансовый 3 3" xfId="182"/>
    <cellStyle name="Финансовый 3 4" xfId="180"/>
    <cellStyle name="Финансовый 4" xfId="9"/>
    <cellStyle name="Финансовый 4 2" xfId="183"/>
    <cellStyle name="Финансовый 5" xfId="24"/>
    <cellStyle name="Финансовый 5 2" xfId="184"/>
    <cellStyle name="Финансовый 5 3" xfId="240"/>
    <cellStyle name="Финансовый 6" xfId="185"/>
    <cellStyle name="Финансовый 6 2" xfId="234"/>
    <cellStyle name="Финансовый 7" xfId="206"/>
    <cellStyle name="Финансовый 8" xfId="235"/>
    <cellStyle name="Хороший 2" xfId="186"/>
    <cellStyle name="Џђћ–…ќ’ќ›‰" xfId="1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topLeftCell="A25" zoomScale="80" zoomScaleNormal="80" workbookViewId="0">
      <selection activeCell="E32" sqref="E32"/>
    </sheetView>
  </sheetViews>
  <sheetFormatPr defaultRowHeight="12.75"/>
  <cols>
    <col min="1" max="1" width="11" style="17" customWidth="1"/>
    <col min="2" max="2" width="10.85546875" style="17" bestFit="1" customWidth="1"/>
    <col min="3" max="3" width="9.140625" style="17" customWidth="1"/>
    <col min="4" max="4" width="12" style="17" customWidth="1"/>
    <col min="5" max="5" width="18.85546875" style="17" customWidth="1"/>
    <col min="6" max="6" width="23.85546875" style="17" customWidth="1"/>
    <col min="7" max="7" width="27" style="17" customWidth="1"/>
    <col min="8" max="8" width="32" style="17" customWidth="1"/>
    <col min="9" max="9" width="33" style="17" customWidth="1"/>
    <col min="10" max="10" width="32" style="17" customWidth="1"/>
    <col min="11" max="11" width="9.28515625" style="17" bestFit="1" customWidth="1"/>
    <col min="12" max="12" width="12" style="17" bestFit="1" customWidth="1"/>
    <col min="13" max="13" width="11.42578125" style="17" customWidth="1"/>
    <col min="14" max="14" width="11.85546875" style="17" customWidth="1"/>
    <col min="15" max="15" width="13.28515625" style="17" customWidth="1"/>
    <col min="16" max="16" width="15.5703125" style="17" customWidth="1"/>
    <col min="17" max="17" width="9.140625" style="17" customWidth="1"/>
    <col min="18" max="18" width="16.85546875" style="17" customWidth="1"/>
    <col min="19" max="19" width="13.85546875" style="17" customWidth="1"/>
    <col min="20" max="20" width="9.140625" style="17" customWidth="1"/>
    <col min="21" max="21" width="11.28515625" style="17" customWidth="1"/>
    <col min="22" max="22" width="14.140625" style="17" customWidth="1"/>
    <col min="23" max="23" width="16" style="17" customWidth="1"/>
    <col min="24" max="24" width="19.42578125" style="17" customWidth="1"/>
    <col min="25" max="25" width="18" style="17" customWidth="1"/>
    <col min="26" max="26" width="6.5703125" style="17" customWidth="1"/>
    <col min="27" max="27" width="9.140625" style="17"/>
    <col min="28" max="28" width="13.28515625" style="17" customWidth="1"/>
    <col min="29" max="29" width="16.7109375" style="17" customWidth="1"/>
    <col min="30" max="30" width="21.28515625" style="17" customWidth="1"/>
    <col min="31" max="16384" width="9.140625" style="17"/>
  </cols>
  <sheetData>
    <row r="1" spans="1:28">
      <c r="X1" s="18" t="s">
        <v>29</v>
      </c>
    </row>
    <row r="2" spans="1:28">
      <c r="X2" s="18" t="s">
        <v>152</v>
      </c>
    </row>
    <row r="4" spans="1:28">
      <c r="B4" s="146" t="s">
        <v>153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spans="1:28" ht="77.25" thickBot="1">
      <c r="A5" s="19"/>
      <c r="B5" s="5" t="s">
        <v>0</v>
      </c>
      <c r="C5" s="5" t="s">
        <v>1</v>
      </c>
      <c r="D5" s="2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3" t="s">
        <v>17</v>
      </c>
      <c r="T5" s="3" t="s">
        <v>18</v>
      </c>
      <c r="U5" s="3" t="s">
        <v>19</v>
      </c>
      <c r="V5" s="4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</row>
    <row r="6" spans="1:28" ht="13.5">
      <c r="A6" s="19"/>
      <c r="B6" s="14">
        <v>1</v>
      </c>
      <c r="C6" s="15">
        <v>2</v>
      </c>
      <c r="D6" s="15">
        <v>3</v>
      </c>
      <c r="E6" s="15">
        <v>4</v>
      </c>
      <c r="F6" s="15"/>
      <c r="G6" s="15">
        <v>5</v>
      </c>
      <c r="H6" s="15"/>
      <c r="I6" s="15">
        <v>6</v>
      </c>
      <c r="J6" s="15"/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5">
        <v>17</v>
      </c>
      <c r="V6" s="15">
        <v>18</v>
      </c>
      <c r="W6" s="15">
        <v>19</v>
      </c>
      <c r="X6" s="15">
        <v>20</v>
      </c>
      <c r="Y6" s="15">
        <v>21</v>
      </c>
      <c r="Z6" s="15">
        <v>22</v>
      </c>
      <c r="AA6" s="15">
        <v>23</v>
      </c>
      <c r="AB6" s="15">
        <v>24</v>
      </c>
    </row>
    <row r="7" spans="1:28" ht="13.5">
      <c r="A7" s="36"/>
      <c r="B7" s="37" t="s">
        <v>32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13.5">
      <c r="A8" s="36"/>
      <c r="B8" s="37" t="s">
        <v>39</v>
      </c>
      <c r="C8" s="38"/>
      <c r="D8" s="38"/>
      <c r="E8" s="38"/>
      <c r="F8" s="38"/>
      <c r="G8" s="45"/>
      <c r="H8" s="45"/>
      <c r="I8" s="45"/>
      <c r="J8" s="45"/>
      <c r="K8" s="38"/>
      <c r="L8" s="38"/>
      <c r="M8" s="38"/>
      <c r="N8" s="38"/>
      <c r="O8" s="38"/>
      <c r="P8" s="38"/>
      <c r="Q8" s="38"/>
      <c r="R8" s="38"/>
      <c r="S8" s="38"/>
      <c r="T8" s="46"/>
      <c r="U8" s="38"/>
      <c r="V8" s="38"/>
      <c r="W8" s="38"/>
      <c r="X8" s="38"/>
      <c r="Y8" s="38"/>
      <c r="Z8" s="45"/>
      <c r="AA8" s="38"/>
      <c r="AB8" s="38"/>
    </row>
    <row r="9" spans="1:28" ht="242.25">
      <c r="A9" s="122" t="s">
        <v>102</v>
      </c>
      <c r="B9" s="136" t="s">
        <v>103</v>
      </c>
      <c r="C9" s="112" t="s">
        <v>34</v>
      </c>
      <c r="D9" s="112" t="s">
        <v>104</v>
      </c>
      <c r="E9" s="137" t="s">
        <v>105</v>
      </c>
      <c r="F9" s="138" t="s">
        <v>106</v>
      </c>
      <c r="G9" s="113" t="s">
        <v>107</v>
      </c>
      <c r="H9" s="113" t="s">
        <v>108</v>
      </c>
      <c r="I9" s="113" t="s">
        <v>109</v>
      </c>
      <c r="J9" s="113" t="s">
        <v>110</v>
      </c>
      <c r="K9" s="114" t="s">
        <v>38</v>
      </c>
      <c r="L9" s="114">
        <v>0</v>
      </c>
      <c r="M9" s="115">
        <v>710000000</v>
      </c>
      <c r="N9" s="116" t="s">
        <v>35</v>
      </c>
      <c r="O9" s="116" t="s">
        <v>98</v>
      </c>
      <c r="P9" s="116" t="s">
        <v>35</v>
      </c>
      <c r="Q9" s="113" t="s">
        <v>111</v>
      </c>
      <c r="R9" s="114" t="s">
        <v>36</v>
      </c>
      <c r="S9" s="118" t="s">
        <v>112</v>
      </c>
      <c r="T9" s="114">
        <v>796</v>
      </c>
      <c r="U9" s="119" t="s">
        <v>113</v>
      </c>
      <c r="V9" s="120">
        <v>370</v>
      </c>
      <c r="W9" s="120">
        <f>X9/V9</f>
        <v>5000</v>
      </c>
      <c r="X9" s="120">
        <v>1850000</v>
      </c>
      <c r="Y9" s="121">
        <f>X9*1.12</f>
        <v>2072000.0000000002</v>
      </c>
      <c r="Z9" s="120"/>
      <c r="AA9" s="114">
        <v>2017</v>
      </c>
      <c r="AB9" s="114"/>
    </row>
    <row r="10" spans="1:28" ht="13.5">
      <c r="A10" s="36"/>
      <c r="B10" s="37" t="s">
        <v>40</v>
      </c>
      <c r="C10" s="38"/>
      <c r="D10" s="38"/>
      <c r="E10" s="38"/>
      <c r="F10" s="38"/>
      <c r="G10" s="45"/>
      <c r="H10" s="45"/>
      <c r="I10" s="45"/>
      <c r="J10" s="45"/>
      <c r="K10" s="38"/>
      <c r="L10" s="38"/>
      <c r="M10" s="38"/>
      <c r="N10" s="38"/>
      <c r="O10" s="38"/>
      <c r="P10" s="38"/>
      <c r="Q10" s="38"/>
      <c r="R10" s="38"/>
      <c r="S10" s="38"/>
      <c r="T10" s="46"/>
      <c r="U10" s="38"/>
      <c r="V10" s="38"/>
      <c r="W10" s="38"/>
      <c r="X10" s="39">
        <f>X9</f>
        <v>1850000</v>
      </c>
      <c r="Y10" s="39">
        <f>Y9</f>
        <v>2072000.0000000002</v>
      </c>
      <c r="Z10" s="45"/>
      <c r="AA10" s="38"/>
      <c r="AB10" s="38"/>
    </row>
    <row r="11" spans="1:28" ht="13.5">
      <c r="A11" s="36"/>
      <c r="B11" s="37" t="s">
        <v>30</v>
      </c>
      <c r="C11" s="38"/>
      <c r="D11" s="38"/>
      <c r="E11" s="38"/>
      <c r="F11" s="38"/>
      <c r="G11" s="45"/>
      <c r="H11" s="45"/>
      <c r="I11" s="45"/>
      <c r="J11" s="45"/>
      <c r="K11" s="38"/>
      <c r="L11" s="38"/>
      <c r="M11" s="38"/>
      <c r="N11" s="38"/>
      <c r="O11" s="38"/>
      <c r="P11" s="38"/>
      <c r="Q11" s="38"/>
      <c r="R11" s="38"/>
      <c r="S11" s="38"/>
      <c r="T11" s="46"/>
      <c r="U11" s="38"/>
      <c r="V11" s="38"/>
      <c r="W11" s="38"/>
      <c r="X11" s="39"/>
      <c r="Y11" s="39"/>
      <c r="Z11" s="45"/>
      <c r="AA11" s="38"/>
      <c r="AB11" s="38"/>
    </row>
    <row r="12" spans="1:28" ht="38.25">
      <c r="A12" s="36" t="s">
        <v>96</v>
      </c>
      <c r="B12" s="111" t="s">
        <v>73</v>
      </c>
      <c r="C12" s="112" t="s">
        <v>34</v>
      </c>
      <c r="D12" s="112" t="s">
        <v>74</v>
      </c>
      <c r="E12" s="113" t="s">
        <v>75</v>
      </c>
      <c r="F12" s="114" t="s">
        <v>76</v>
      </c>
      <c r="G12" s="113" t="s">
        <v>75</v>
      </c>
      <c r="H12" s="114" t="s">
        <v>76</v>
      </c>
      <c r="I12" s="113" t="s">
        <v>77</v>
      </c>
      <c r="J12" s="113" t="s">
        <v>78</v>
      </c>
      <c r="K12" s="114" t="s">
        <v>79</v>
      </c>
      <c r="L12" s="114">
        <v>100</v>
      </c>
      <c r="M12" s="115">
        <v>710000000</v>
      </c>
      <c r="N12" s="116" t="s">
        <v>35</v>
      </c>
      <c r="O12" s="116" t="s">
        <v>80</v>
      </c>
      <c r="P12" s="117" t="s">
        <v>81</v>
      </c>
      <c r="Q12" s="113"/>
      <c r="R12" s="114" t="s">
        <v>82</v>
      </c>
      <c r="S12" s="118" t="s">
        <v>83</v>
      </c>
      <c r="T12" s="114"/>
      <c r="U12" s="119"/>
      <c r="V12" s="120"/>
      <c r="W12" s="120"/>
      <c r="X12" s="120">
        <v>200000</v>
      </c>
      <c r="Y12" s="121">
        <v>224000.00000000003</v>
      </c>
      <c r="Z12" s="120" t="s">
        <v>84</v>
      </c>
      <c r="AA12" s="114">
        <v>2017</v>
      </c>
      <c r="AB12" s="114"/>
    </row>
    <row r="13" spans="1:28" ht="63.75">
      <c r="A13" s="36" t="s">
        <v>96</v>
      </c>
      <c r="B13" s="111" t="s">
        <v>85</v>
      </c>
      <c r="C13" s="112" t="s">
        <v>34</v>
      </c>
      <c r="D13" s="112" t="s">
        <v>86</v>
      </c>
      <c r="E13" s="113" t="s">
        <v>87</v>
      </c>
      <c r="F13" s="114" t="s">
        <v>88</v>
      </c>
      <c r="G13" s="113" t="s">
        <v>89</v>
      </c>
      <c r="H13" s="114" t="s">
        <v>90</v>
      </c>
      <c r="I13" s="113" t="s">
        <v>91</v>
      </c>
      <c r="J13" s="113" t="s">
        <v>92</v>
      </c>
      <c r="K13" s="114" t="s">
        <v>38</v>
      </c>
      <c r="L13" s="114">
        <v>100</v>
      </c>
      <c r="M13" s="115">
        <v>710000000</v>
      </c>
      <c r="N13" s="116" t="s">
        <v>35</v>
      </c>
      <c r="O13" s="116" t="s">
        <v>93</v>
      </c>
      <c r="P13" s="117" t="s">
        <v>94</v>
      </c>
      <c r="Q13" s="113"/>
      <c r="R13" s="114" t="s">
        <v>36</v>
      </c>
      <c r="S13" s="118" t="s">
        <v>95</v>
      </c>
      <c r="T13" s="114"/>
      <c r="U13" s="119"/>
      <c r="V13" s="120"/>
      <c r="W13" s="120"/>
      <c r="X13" s="120">
        <v>4133976</v>
      </c>
      <c r="Y13" s="121">
        <v>4630053.12</v>
      </c>
      <c r="Z13" s="120"/>
      <c r="AA13" s="114">
        <v>2017</v>
      </c>
      <c r="AB13" s="114" t="s">
        <v>101</v>
      </c>
    </row>
    <row r="14" spans="1:28" ht="51">
      <c r="A14" s="122" t="s">
        <v>116</v>
      </c>
      <c r="B14" s="111" t="s">
        <v>117</v>
      </c>
      <c r="C14" s="112" t="s">
        <v>34</v>
      </c>
      <c r="D14" s="112" t="s">
        <v>118</v>
      </c>
      <c r="E14" s="123" t="s">
        <v>119</v>
      </c>
      <c r="F14" s="123" t="s">
        <v>120</v>
      </c>
      <c r="G14" s="123" t="s">
        <v>121</v>
      </c>
      <c r="H14" s="123" t="s">
        <v>122</v>
      </c>
      <c r="I14" s="123" t="s">
        <v>123</v>
      </c>
      <c r="J14" s="123" t="s">
        <v>124</v>
      </c>
      <c r="K14" s="124" t="s">
        <v>125</v>
      </c>
      <c r="L14" s="111">
        <v>100</v>
      </c>
      <c r="M14" s="115">
        <v>710000000</v>
      </c>
      <c r="N14" s="116" t="s">
        <v>35</v>
      </c>
      <c r="O14" s="125" t="s">
        <v>126</v>
      </c>
      <c r="P14" s="126" t="s">
        <v>127</v>
      </c>
      <c r="Q14" s="111"/>
      <c r="R14" s="112" t="s">
        <v>36</v>
      </c>
      <c r="S14" s="127" t="s">
        <v>95</v>
      </c>
      <c r="T14" s="128"/>
      <c r="U14" s="128"/>
      <c r="V14" s="129"/>
      <c r="W14" s="128"/>
      <c r="X14" s="129">
        <v>143821000</v>
      </c>
      <c r="Y14" s="129">
        <f>X14*1.12</f>
        <v>161079520.00000003</v>
      </c>
      <c r="Z14" s="128"/>
      <c r="AA14" s="125">
        <v>2017</v>
      </c>
      <c r="AB14" s="130" t="s">
        <v>128</v>
      </c>
    </row>
    <row r="15" spans="1:28" ht="63.75">
      <c r="A15" s="122" t="s">
        <v>96</v>
      </c>
      <c r="B15" s="111" t="s">
        <v>129</v>
      </c>
      <c r="C15" s="112" t="s">
        <v>34</v>
      </c>
      <c r="D15" s="112" t="s">
        <v>130</v>
      </c>
      <c r="E15" s="112" t="s">
        <v>131</v>
      </c>
      <c r="F15" s="112" t="s">
        <v>132</v>
      </c>
      <c r="G15" s="112" t="s">
        <v>131</v>
      </c>
      <c r="H15" s="112" t="s">
        <v>132</v>
      </c>
      <c r="I15" s="112" t="s">
        <v>133</v>
      </c>
      <c r="J15" s="112" t="s">
        <v>134</v>
      </c>
      <c r="K15" s="112" t="s">
        <v>79</v>
      </c>
      <c r="L15" s="112">
        <v>0</v>
      </c>
      <c r="M15" s="115">
        <v>710000000</v>
      </c>
      <c r="N15" s="116" t="s">
        <v>35</v>
      </c>
      <c r="O15" s="131" t="s">
        <v>135</v>
      </c>
      <c r="P15" s="117" t="s">
        <v>127</v>
      </c>
      <c r="Q15" s="124"/>
      <c r="R15" s="114" t="s">
        <v>36</v>
      </c>
      <c r="S15" s="112" t="s">
        <v>83</v>
      </c>
      <c r="T15" s="124"/>
      <c r="U15" s="124"/>
      <c r="V15" s="132"/>
      <c r="W15" s="133"/>
      <c r="X15" s="133">
        <v>12000000</v>
      </c>
      <c r="Y15" s="133">
        <f t="shared" ref="Y15:Y17" si="0">X15</f>
        <v>12000000</v>
      </c>
      <c r="Z15" s="134"/>
      <c r="AA15" s="135">
        <v>2017</v>
      </c>
      <c r="AB15" s="114" t="s">
        <v>101</v>
      </c>
    </row>
    <row r="16" spans="1:28" ht="63.75">
      <c r="A16" s="122" t="s">
        <v>96</v>
      </c>
      <c r="B16" s="111" t="s">
        <v>136</v>
      </c>
      <c r="C16" s="112" t="s">
        <v>34</v>
      </c>
      <c r="D16" s="112" t="s">
        <v>130</v>
      </c>
      <c r="E16" s="112" t="s">
        <v>131</v>
      </c>
      <c r="F16" s="112" t="s">
        <v>132</v>
      </c>
      <c r="G16" s="112" t="s">
        <v>131</v>
      </c>
      <c r="H16" s="112" t="s">
        <v>132</v>
      </c>
      <c r="I16" s="112" t="s">
        <v>133</v>
      </c>
      <c r="J16" s="112" t="s">
        <v>134</v>
      </c>
      <c r="K16" s="112" t="s">
        <v>79</v>
      </c>
      <c r="L16" s="112">
        <v>0</v>
      </c>
      <c r="M16" s="115">
        <v>710000000</v>
      </c>
      <c r="N16" s="116" t="s">
        <v>35</v>
      </c>
      <c r="O16" s="131" t="s">
        <v>135</v>
      </c>
      <c r="P16" s="117" t="s">
        <v>127</v>
      </c>
      <c r="Q16" s="124"/>
      <c r="R16" s="114" t="s">
        <v>36</v>
      </c>
      <c r="S16" s="112" t="s">
        <v>83</v>
      </c>
      <c r="T16" s="124"/>
      <c r="U16" s="124"/>
      <c r="V16" s="132"/>
      <c r="W16" s="133"/>
      <c r="X16" s="133">
        <v>12000000</v>
      </c>
      <c r="Y16" s="133">
        <f t="shared" si="0"/>
        <v>12000000</v>
      </c>
      <c r="Z16" s="134"/>
      <c r="AA16" s="135">
        <v>2017</v>
      </c>
      <c r="AB16" s="114"/>
    </row>
    <row r="17" spans="1:28" ht="63.75">
      <c r="A17" s="122" t="s">
        <v>141</v>
      </c>
      <c r="B17" s="111" t="s">
        <v>142</v>
      </c>
      <c r="C17" s="112" t="s">
        <v>34</v>
      </c>
      <c r="D17" s="112" t="s">
        <v>143</v>
      </c>
      <c r="E17" s="115" t="s">
        <v>144</v>
      </c>
      <c r="F17" s="115" t="s">
        <v>145</v>
      </c>
      <c r="G17" s="115" t="s">
        <v>146</v>
      </c>
      <c r="H17" s="115" t="s">
        <v>147</v>
      </c>
      <c r="I17" s="115" t="s">
        <v>148</v>
      </c>
      <c r="J17" s="115" t="s">
        <v>149</v>
      </c>
      <c r="K17" s="130" t="s">
        <v>79</v>
      </c>
      <c r="L17" s="115">
        <v>100</v>
      </c>
      <c r="M17" s="115">
        <v>710000000</v>
      </c>
      <c r="N17" s="116" t="s">
        <v>35</v>
      </c>
      <c r="O17" s="116" t="s">
        <v>150</v>
      </c>
      <c r="P17" s="126" t="s">
        <v>127</v>
      </c>
      <c r="Q17" s="130"/>
      <c r="R17" s="130" t="s">
        <v>82</v>
      </c>
      <c r="S17" s="127" t="s">
        <v>95</v>
      </c>
      <c r="T17" s="139"/>
      <c r="U17" s="130"/>
      <c r="V17" s="130"/>
      <c r="W17" s="140"/>
      <c r="X17" s="140">
        <v>4000000</v>
      </c>
      <c r="Y17" s="140">
        <f t="shared" si="0"/>
        <v>4000000</v>
      </c>
      <c r="Z17" s="130"/>
      <c r="AA17" s="130">
        <v>2017</v>
      </c>
      <c r="AB17" s="114" t="s">
        <v>101</v>
      </c>
    </row>
    <row r="18" spans="1:28" ht="13.5">
      <c r="A18" s="36"/>
      <c r="B18" s="37" t="s">
        <v>31</v>
      </c>
      <c r="C18" s="38"/>
      <c r="D18" s="38"/>
      <c r="E18" s="38"/>
      <c r="F18" s="38"/>
      <c r="G18" s="45"/>
      <c r="H18" s="45"/>
      <c r="I18" s="45"/>
      <c r="J18" s="45"/>
      <c r="K18" s="38"/>
      <c r="L18" s="38"/>
      <c r="M18" s="38"/>
      <c r="N18" s="38"/>
      <c r="O18" s="38"/>
      <c r="P18" s="38"/>
      <c r="Q18" s="38"/>
      <c r="R18" s="38"/>
      <c r="S18" s="38"/>
      <c r="T18" s="46"/>
      <c r="U18" s="38"/>
      <c r="V18" s="38"/>
      <c r="W18" s="38"/>
      <c r="X18" s="39">
        <f>SUM(X12:X17)</f>
        <v>176154976</v>
      </c>
      <c r="Y18" s="39">
        <f>SUM(Y12:Y17)</f>
        <v>193933573.12000003</v>
      </c>
      <c r="Z18" s="45"/>
      <c r="AA18" s="38"/>
      <c r="AB18" s="38"/>
    </row>
    <row r="19" spans="1:28" ht="13.5">
      <c r="A19" s="36"/>
      <c r="B19" s="37" t="s">
        <v>41</v>
      </c>
      <c r="C19" s="38"/>
      <c r="D19" s="38"/>
      <c r="E19" s="38"/>
      <c r="F19" s="38"/>
      <c r="G19" s="45"/>
      <c r="H19" s="45"/>
      <c r="I19" s="45"/>
      <c r="J19" s="45"/>
      <c r="K19" s="38"/>
      <c r="L19" s="38"/>
      <c r="M19" s="38"/>
      <c r="N19" s="38"/>
      <c r="O19" s="38"/>
      <c r="P19" s="38"/>
      <c r="Q19" s="38"/>
      <c r="R19" s="38"/>
      <c r="S19" s="38"/>
      <c r="T19" s="46"/>
      <c r="U19" s="38"/>
      <c r="V19" s="38"/>
      <c r="W19" s="38"/>
      <c r="X19" s="39">
        <f>X18+X10</f>
        <v>178004976</v>
      </c>
      <c r="Y19" s="39">
        <f>Y18+Y10</f>
        <v>196005573.12000003</v>
      </c>
      <c r="Z19" s="45"/>
      <c r="AA19" s="38"/>
      <c r="AB19" s="38"/>
    </row>
    <row r="20" spans="1:28">
      <c r="A20" s="33"/>
      <c r="B20" s="6" t="s">
        <v>37</v>
      </c>
      <c r="C20" s="24"/>
      <c r="D20" s="24"/>
      <c r="E20" s="16"/>
      <c r="F20" s="16"/>
      <c r="G20" s="32"/>
      <c r="H20" s="32"/>
      <c r="I20" s="32"/>
      <c r="J20" s="32"/>
      <c r="K20" s="7"/>
      <c r="L20" s="16"/>
      <c r="M20" s="16"/>
      <c r="N20" s="12"/>
      <c r="O20" s="12"/>
      <c r="P20" s="1"/>
      <c r="Q20" s="7"/>
      <c r="R20" s="7"/>
      <c r="S20" s="25"/>
      <c r="T20" s="28"/>
      <c r="U20" s="7"/>
      <c r="V20" s="7"/>
      <c r="W20" s="31"/>
      <c r="X20" s="34"/>
      <c r="Y20" s="34"/>
      <c r="Z20" s="35"/>
      <c r="AA20" s="7"/>
      <c r="AB20" s="7"/>
    </row>
    <row r="21" spans="1:28">
      <c r="A21" s="33"/>
      <c r="B21" s="6" t="s">
        <v>39</v>
      </c>
      <c r="C21" s="24"/>
      <c r="D21" s="24"/>
      <c r="E21" s="16"/>
      <c r="F21" s="16"/>
      <c r="G21" s="32"/>
      <c r="H21" s="32"/>
      <c r="I21" s="32"/>
      <c r="J21" s="32"/>
      <c r="K21" s="7"/>
      <c r="L21" s="16"/>
      <c r="M21" s="16"/>
      <c r="N21" s="12"/>
      <c r="O21" s="12"/>
      <c r="P21" s="1"/>
      <c r="Q21" s="7"/>
      <c r="R21" s="7"/>
      <c r="S21" s="25"/>
      <c r="T21" s="28"/>
      <c r="U21" s="7"/>
      <c r="V21" s="7"/>
      <c r="W21" s="31"/>
      <c r="X21" s="34"/>
      <c r="Y21" s="34"/>
      <c r="Z21" s="35"/>
      <c r="AA21" s="7"/>
      <c r="AB21" s="7"/>
    </row>
    <row r="22" spans="1:28" ht="242.25">
      <c r="A22" s="98" t="s">
        <v>102</v>
      </c>
      <c r="B22" s="99" t="s">
        <v>115</v>
      </c>
      <c r="C22" s="90" t="s">
        <v>34</v>
      </c>
      <c r="D22" s="90" t="s">
        <v>104</v>
      </c>
      <c r="E22" s="100" t="s">
        <v>105</v>
      </c>
      <c r="F22" s="101" t="s">
        <v>106</v>
      </c>
      <c r="G22" s="87" t="s">
        <v>107</v>
      </c>
      <c r="H22" s="87" t="s">
        <v>108</v>
      </c>
      <c r="I22" s="87" t="s">
        <v>109</v>
      </c>
      <c r="J22" s="87" t="s">
        <v>110</v>
      </c>
      <c r="K22" s="70" t="s">
        <v>79</v>
      </c>
      <c r="L22" s="70">
        <v>0</v>
      </c>
      <c r="M22" s="66">
        <v>710000000</v>
      </c>
      <c r="N22" s="72" t="s">
        <v>35</v>
      </c>
      <c r="O22" s="72" t="s">
        <v>98</v>
      </c>
      <c r="P22" s="72" t="s">
        <v>35</v>
      </c>
      <c r="Q22" s="65" t="s">
        <v>111</v>
      </c>
      <c r="R22" s="70" t="s">
        <v>36</v>
      </c>
      <c r="S22" s="93" t="s">
        <v>112</v>
      </c>
      <c r="T22" s="70">
        <v>796</v>
      </c>
      <c r="U22" s="94" t="s">
        <v>113</v>
      </c>
      <c r="V22" s="102">
        <v>370</v>
      </c>
      <c r="W22" s="102">
        <f>X22/V22</f>
        <v>5000</v>
      </c>
      <c r="X22" s="95">
        <v>1850000</v>
      </c>
      <c r="Y22" s="103">
        <f>X22*1.12</f>
        <v>2072000.0000000002</v>
      </c>
      <c r="Z22" s="102"/>
      <c r="AA22" s="70">
        <v>2017</v>
      </c>
      <c r="AB22" s="70" t="s">
        <v>114</v>
      </c>
    </row>
    <row r="23" spans="1:28">
      <c r="A23" s="33"/>
      <c r="B23" s="6" t="s">
        <v>40</v>
      </c>
      <c r="C23" s="24"/>
      <c r="D23" s="24"/>
      <c r="E23" s="16"/>
      <c r="F23" s="16"/>
      <c r="G23" s="32"/>
      <c r="H23" s="32"/>
      <c r="I23" s="32"/>
      <c r="J23" s="32"/>
      <c r="K23" s="7"/>
      <c r="L23" s="16"/>
      <c r="M23" s="16"/>
      <c r="N23" s="12"/>
      <c r="O23" s="12"/>
      <c r="P23" s="1"/>
      <c r="Q23" s="7"/>
      <c r="R23" s="7"/>
      <c r="S23" s="25"/>
      <c r="T23" s="28"/>
      <c r="U23" s="7"/>
      <c r="V23" s="7"/>
      <c r="W23" s="31"/>
      <c r="X23" s="34">
        <f>X22</f>
        <v>1850000</v>
      </c>
      <c r="Y23" s="34">
        <f>Y22</f>
        <v>2072000.0000000002</v>
      </c>
      <c r="Z23" s="35"/>
      <c r="AA23" s="7"/>
      <c r="AB23" s="7"/>
    </row>
    <row r="24" spans="1:28">
      <c r="A24" s="33"/>
      <c r="B24" s="6" t="s">
        <v>43</v>
      </c>
      <c r="C24" s="24"/>
      <c r="D24" s="24"/>
      <c r="E24" s="16"/>
      <c r="F24" s="16"/>
      <c r="G24" s="32"/>
      <c r="H24" s="32"/>
      <c r="I24" s="32"/>
      <c r="J24" s="32"/>
      <c r="K24" s="7"/>
      <c r="L24" s="16"/>
      <c r="M24" s="16"/>
      <c r="N24" s="12"/>
      <c r="O24" s="12"/>
      <c r="P24" s="1"/>
      <c r="Q24" s="7"/>
      <c r="R24" s="7"/>
      <c r="S24" s="25"/>
      <c r="T24" s="28"/>
      <c r="U24" s="7"/>
      <c r="V24" s="7"/>
      <c r="W24" s="31"/>
      <c r="X24" s="34"/>
      <c r="Y24" s="34"/>
      <c r="Z24" s="35"/>
      <c r="AA24" s="7"/>
      <c r="AB24" s="7"/>
    </row>
    <row r="25" spans="1:28" ht="89.25">
      <c r="A25" s="33" t="s">
        <v>72</v>
      </c>
      <c r="B25" s="91" t="s">
        <v>68</v>
      </c>
      <c r="C25" s="62" t="s">
        <v>34</v>
      </c>
      <c r="D25" s="63" t="s">
        <v>44</v>
      </c>
      <c r="E25" s="64" t="s">
        <v>45</v>
      </c>
      <c r="F25" s="65" t="s">
        <v>46</v>
      </c>
      <c r="G25" s="65" t="s">
        <v>45</v>
      </c>
      <c r="H25" s="64" t="s">
        <v>46</v>
      </c>
      <c r="I25" s="66" t="s">
        <v>47</v>
      </c>
      <c r="J25" s="64" t="s">
        <v>48</v>
      </c>
      <c r="K25" s="67" t="s">
        <v>38</v>
      </c>
      <c r="L25" s="68">
        <v>100</v>
      </c>
      <c r="M25" s="66">
        <v>710000000</v>
      </c>
      <c r="N25" s="72" t="s">
        <v>35</v>
      </c>
      <c r="O25" s="70" t="s">
        <v>67</v>
      </c>
      <c r="P25" s="69" t="s">
        <v>49</v>
      </c>
      <c r="Q25" s="71"/>
      <c r="R25" s="90" t="s">
        <v>36</v>
      </c>
      <c r="S25" s="70" t="s">
        <v>65</v>
      </c>
      <c r="T25" s="73"/>
      <c r="U25" s="73"/>
      <c r="V25" s="74"/>
      <c r="W25" s="75"/>
      <c r="X25" s="88">
        <v>8103570</v>
      </c>
      <c r="Y25" s="89">
        <v>9075998.4000000004</v>
      </c>
      <c r="Z25" s="76"/>
      <c r="AA25" s="77">
        <v>2017</v>
      </c>
      <c r="AB25" s="78"/>
    </row>
    <row r="26" spans="1:28" ht="51">
      <c r="A26" s="33" t="s">
        <v>72</v>
      </c>
      <c r="B26" s="91" t="s">
        <v>69</v>
      </c>
      <c r="C26" s="79" t="s">
        <v>34</v>
      </c>
      <c r="D26" s="80" t="s">
        <v>50</v>
      </c>
      <c r="E26" s="81" t="s">
        <v>51</v>
      </c>
      <c r="F26" s="81" t="s">
        <v>52</v>
      </c>
      <c r="G26" s="81" t="s">
        <v>51</v>
      </c>
      <c r="H26" s="81" t="s">
        <v>52</v>
      </c>
      <c r="I26" s="82" t="s">
        <v>53</v>
      </c>
      <c r="J26" s="83" t="s">
        <v>54</v>
      </c>
      <c r="K26" s="67" t="s">
        <v>38</v>
      </c>
      <c r="L26" s="73">
        <v>100</v>
      </c>
      <c r="M26" s="66">
        <v>710000000</v>
      </c>
      <c r="N26" s="72" t="s">
        <v>35</v>
      </c>
      <c r="O26" s="70" t="s">
        <v>67</v>
      </c>
      <c r="P26" s="69" t="s">
        <v>66</v>
      </c>
      <c r="Q26" s="73"/>
      <c r="R26" s="90" t="s">
        <v>36</v>
      </c>
      <c r="S26" s="70" t="s">
        <v>65</v>
      </c>
      <c r="T26" s="73"/>
      <c r="U26" s="73"/>
      <c r="V26" s="84"/>
      <c r="W26" s="75"/>
      <c r="X26" s="88">
        <v>8103570</v>
      </c>
      <c r="Y26" s="89">
        <v>9075998.4000000004</v>
      </c>
      <c r="Z26" s="85"/>
      <c r="AA26" s="86">
        <v>2017</v>
      </c>
      <c r="AB26" s="87"/>
    </row>
    <row r="27" spans="1:28" ht="51">
      <c r="A27" s="33" t="s">
        <v>72</v>
      </c>
      <c r="B27" s="91" t="s">
        <v>70</v>
      </c>
      <c r="C27" s="79" t="s">
        <v>34</v>
      </c>
      <c r="D27" s="80" t="s">
        <v>55</v>
      </c>
      <c r="E27" s="81" t="s">
        <v>56</v>
      </c>
      <c r="F27" s="81" t="s">
        <v>57</v>
      </c>
      <c r="G27" s="81" t="s">
        <v>56</v>
      </c>
      <c r="H27" s="81" t="s">
        <v>57</v>
      </c>
      <c r="I27" s="82" t="s">
        <v>58</v>
      </c>
      <c r="J27" s="83" t="s">
        <v>59</v>
      </c>
      <c r="K27" s="67" t="s">
        <v>38</v>
      </c>
      <c r="L27" s="73">
        <v>100</v>
      </c>
      <c r="M27" s="66">
        <v>710000000</v>
      </c>
      <c r="N27" s="72" t="s">
        <v>35</v>
      </c>
      <c r="O27" s="70" t="s">
        <v>67</v>
      </c>
      <c r="P27" s="69" t="s">
        <v>66</v>
      </c>
      <c r="Q27" s="73"/>
      <c r="R27" s="90" t="s">
        <v>36</v>
      </c>
      <c r="S27" s="70" t="s">
        <v>65</v>
      </c>
      <c r="T27" s="73"/>
      <c r="U27" s="73"/>
      <c r="V27" s="84"/>
      <c r="W27" s="75"/>
      <c r="X27" s="88">
        <v>8103570</v>
      </c>
      <c r="Y27" s="89">
        <v>9075998.4000000004</v>
      </c>
      <c r="Z27" s="85"/>
      <c r="AA27" s="86">
        <v>2017</v>
      </c>
      <c r="AB27" s="87"/>
    </row>
    <row r="28" spans="1:28" ht="51">
      <c r="A28" s="33" t="s">
        <v>72</v>
      </c>
      <c r="B28" s="91" t="s">
        <v>71</v>
      </c>
      <c r="C28" s="79" t="s">
        <v>34</v>
      </c>
      <c r="D28" s="80" t="s">
        <v>60</v>
      </c>
      <c r="E28" s="81" t="s">
        <v>61</v>
      </c>
      <c r="F28" s="81" t="s">
        <v>62</v>
      </c>
      <c r="G28" s="81" t="s">
        <v>61</v>
      </c>
      <c r="H28" s="81" t="s">
        <v>62</v>
      </c>
      <c r="I28" s="82" t="s">
        <v>63</v>
      </c>
      <c r="J28" s="83" t="s">
        <v>64</v>
      </c>
      <c r="K28" s="67" t="s">
        <v>38</v>
      </c>
      <c r="L28" s="73">
        <v>100</v>
      </c>
      <c r="M28" s="66">
        <v>710000000</v>
      </c>
      <c r="N28" s="72" t="s">
        <v>35</v>
      </c>
      <c r="O28" s="70" t="s">
        <v>67</v>
      </c>
      <c r="P28" s="69" t="s">
        <v>66</v>
      </c>
      <c r="Q28" s="73"/>
      <c r="R28" s="90" t="s">
        <v>36</v>
      </c>
      <c r="S28" s="70" t="s">
        <v>65</v>
      </c>
      <c r="T28" s="73"/>
      <c r="U28" s="73"/>
      <c r="V28" s="84"/>
      <c r="W28" s="75"/>
      <c r="X28" s="88">
        <v>8103570</v>
      </c>
      <c r="Y28" s="89">
        <v>9075998.4000000004</v>
      </c>
      <c r="Z28" s="85"/>
      <c r="AA28" s="86">
        <v>2017</v>
      </c>
      <c r="AB28" s="87"/>
    </row>
    <row r="29" spans="1:28">
      <c r="A29" s="33"/>
      <c r="B29" s="97" t="s">
        <v>151</v>
      </c>
      <c r="C29" s="79"/>
      <c r="D29" s="80"/>
      <c r="E29" s="81"/>
      <c r="F29" s="81"/>
      <c r="G29" s="144"/>
      <c r="H29" s="144"/>
      <c r="I29" s="143"/>
      <c r="J29" s="142"/>
      <c r="K29" s="67"/>
      <c r="L29" s="73"/>
      <c r="M29" s="66"/>
      <c r="N29" s="72"/>
      <c r="O29" s="70"/>
      <c r="P29" s="69"/>
      <c r="Q29" s="73"/>
      <c r="R29" s="90"/>
      <c r="S29" s="70"/>
      <c r="T29" s="73"/>
      <c r="U29" s="73"/>
      <c r="V29" s="84"/>
      <c r="W29" s="75"/>
      <c r="X29" s="145">
        <f>SUM(X25:X28)</f>
        <v>32414280</v>
      </c>
      <c r="Y29" s="145">
        <f>SUM(Y25:Y28)</f>
        <v>36303993.600000001</v>
      </c>
      <c r="Z29" s="141"/>
      <c r="AA29" s="86"/>
      <c r="AB29" s="87"/>
    </row>
    <row r="30" spans="1:28">
      <c r="A30" s="19"/>
      <c r="B30" s="6" t="s">
        <v>30</v>
      </c>
      <c r="C30" s="7"/>
      <c r="D30" s="11"/>
      <c r="E30" s="11"/>
      <c r="F30" s="11"/>
      <c r="G30" s="13"/>
      <c r="H30" s="13"/>
      <c r="I30" s="13"/>
      <c r="J30" s="13"/>
      <c r="K30" s="9"/>
      <c r="L30" s="8"/>
      <c r="M30" s="1"/>
      <c r="N30" s="12"/>
      <c r="O30" s="8"/>
      <c r="P30" s="7"/>
      <c r="Q30" s="7"/>
      <c r="R30" s="7"/>
      <c r="S30" s="10"/>
      <c r="T30" s="9"/>
      <c r="U30" s="8"/>
      <c r="V30" s="9"/>
      <c r="W30" s="9"/>
      <c r="X30" s="20"/>
      <c r="Y30" s="20"/>
      <c r="Z30" s="21"/>
      <c r="AA30" s="9"/>
      <c r="AB30" s="9"/>
    </row>
    <row r="31" spans="1:28" ht="38.25">
      <c r="A31" s="19" t="s">
        <v>96</v>
      </c>
      <c r="B31" s="92" t="s">
        <v>99</v>
      </c>
      <c r="C31" s="90" t="s">
        <v>34</v>
      </c>
      <c r="D31" s="90" t="s">
        <v>74</v>
      </c>
      <c r="E31" s="65" t="s">
        <v>75</v>
      </c>
      <c r="F31" s="70" t="s">
        <v>76</v>
      </c>
      <c r="G31" s="65" t="s">
        <v>75</v>
      </c>
      <c r="H31" s="70" t="s">
        <v>76</v>
      </c>
      <c r="I31" s="65" t="s">
        <v>97</v>
      </c>
      <c r="J31" s="65" t="s">
        <v>78</v>
      </c>
      <c r="K31" s="70" t="s">
        <v>79</v>
      </c>
      <c r="L31" s="70">
        <v>100</v>
      </c>
      <c r="M31" s="66">
        <v>710000000</v>
      </c>
      <c r="N31" s="72" t="s">
        <v>35</v>
      </c>
      <c r="O31" s="72" t="s">
        <v>98</v>
      </c>
      <c r="P31" s="69" t="s">
        <v>94</v>
      </c>
      <c r="Q31" s="65"/>
      <c r="R31" s="90" t="s">
        <v>36</v>
      </c>
      <c r="S31" s="93" t="s">
        <v>95</v>
      </c>
      <c r="T31" s="70"/>
      <c r="U31" s="94"/>
      <c r="V31" s="95"/>
      <c r="W31" s="95"/>
      <c r="X31" s="95">
        <v>800000</v>
      </c>
      <c r="Y31" s="96">
        <f t="shared" ref="Y31" si="1">X31*1.12</f>
        <v>896000.00000000012</v>
      </c>
      <c r="Z31" s="95" t="s">
        <v>84</v>
      </c>
      <c r="AA31" s="70">
        <v>2017</v>
      </c>
      <c r="AB31" s="70" t="s">
        <v>100</v>
      </c>
    </row>
    <row r="32" spans="1:28" ht="63.75">
      <c r="A32" s="98" t="s">
        <v>96</v>
      </c>
      <c r="B32" s="92" t="s">
        <v>137</v>
      </c>
      <c r="C32" s="90" t="s">
        <v>34</v>
      </c>
      <c r="D32" s="90" t="s">
        <v>130</v>
      </c>
      <c r="E32" s="105" t="s">
        <v>131</v>
      </c>
      <c r="F32" s="105" t="s">
        <v>132</v>
      </c>
      <c r="G32" s="105" t="s">
        <v>131</v>
      </c>
      <c r="H32" s="105" t="s">
        <v>132</v>
      </c>
      <c r="I32" s="105" t="s">
        <v>138</v>
      </c>
      <c r="J32" s="105" t="s">
        <v>139</v>
      </c>
      <c r="K32" s="105" t="s">
        <v>79</v>
      </c>
      <c r="L32" s="105">
        <v>0</v>
      </c>
      <c r="M32" s="66">
        <v>710000000</v>
      </c>
      <c r="N32" s="72" t="s">
        <v>35</v>
      </c>
      <c r="O32" s="70" t="s">
        <v>67</v>
      </c>
      <c r="P32" s="69" t="s">
        <v>127</v>
      </c>
      <c r="Q32" s="104"/>
      <c r="R32" s="70" t="s">
        <v>36</v>
      </c>
      <c r="S32" s="105" t="s">
        <v>83</v>
      </c>
      <c r="T32" s="104"/>
      <c r="U32" s="106"/>
      <c r="V32" s="107"/>
      <c r="W32" s="108"/>
      <c r="X32" s="108">
        <v>24000000</v>
      </c>
      <c r="Y32" s="108">
        <f t="shared" ref="Y32" si="2">X32</f>
        <v>24000000</v>
      </c>
      <c r="Z32" s="109"/>
      <c r="AA32" s="110">
        <v>2017</v>
      </c>
      <c r="AB32" s="70" t="s">
        <v>140</v>
      </c>
    </row>
    <row r="33" spans="1:28">
      <c r="A33" s="19"/>
      <c r="B33" s="6" t="s">
        <v>31</v>
      </c>
      <c r="C33" s="24"/>
      <c r="D33" s="44"/>
      <c r="E33" s="40"/>
      <c r="F33" s="40"/>
      <c r="G33" s="40"/>
      <c r="H33" s="40"/>
      <c r="I33" s="23"/>
      <c r="J33" s="23"/>
      <c r="K33" s="41"/>
      <c r="L33" s="41"/>
      <c r="M33" s="16"/>
      <c r="N33" s="12"/>
      <c r="O33" s="12"/>
      <c r="P33" s="42"/>
      <c r="Q33" s="43"/>
      <c r="R33" s="7"/>
      <c r="S33" s="25"/>
      <c r="T33" s="41"/>
      <c r="U33" s="41"/>
      <c r="V33" s="27"/>
      <c r="W33" s="27"/>
      <c r="X33" s="30">
        <f>SUM(X31:X32)</f>
        <v>24800000</v>
      </c>
      <c r="Y33" s="30">
        <f>SUM(Y31:Y32)</f>
        <v>24896000</v>
      </c>
      <c r="Z33" s="41"/>
      <c r="AA33" s="7"/>
      <c r="AB33" s="29"/>
    </row>
    <row r="34" spans="1:28">
      <c r="B34" s="6" t="s">
        <v>42</v>
      </c>
      <c r="C34" s="24"/>
      <c r="D34" s="44"/>
      <c r="E34" s="40"/>
      <c r="F34" s="40"/>
      <c r="G34" s="40"/>
      <c r="H34" s="40"/>
      <c r="I34" s="23"/>
      <c r="J34" s="23"/>
      <c r="K34" s="41"/>
      <c r="L34" s="41"/>
      <c r="M34" s="16"/>
      <c r="N34" s="12"/>
      <c r="O34" s="12"/>
      <c r="P34" s="42"/>
      <c r="Q34" s="43"/>
      <c r="R34" s="7"/>
      <c r="S34" s="25"/>
      <c r="T34" s="41"/>
      <c r="U34" s="41"/>
      <c r="V34" s="27"/>
      <c r="W34" s="27"/>
      <c r="X34" s="30">
        <f>X33+X29+X23</f>
        <v>59064280</v>
      </c>
      <c r="Y34" s="30">
        <f>Y33+Y29+Y23</f>
        <v>63271993.600000001</v>
      </c>
      <c r="Z34" s="41"/>
      <c r="AA34" s="7"/>
      <c r="AB34" s="29"/>
    </row>
    <row r="35" spans="1:28">
      <c r="B35" s="47"/>
      <c r="C35" s="48"/>
      <c r="D35" s="49"/>
      <c r="E35" s="50"/>
      <c r="F35" s="50"/>
      <c r="G35" s="50"/>
      <c r="H35" s="50"/>
      <c r="I35" s="51"/>
      <c r="J35" s="51"/>
      <c r="K35" s="52"/>
      <c r="L35" s="52"/>
      <c r="M35" s="53"/>
      <c r="N35" s="54"/>
      <c r="O35" s="54"/>
      <c r="P35" s="55"/>
      <c r="Q35" s="56"/>
      <c r="R35" s="57"/>
      <c r="S35" s="58"/>
      <c r="T35" s="52"/>
      <c r="U35" s="52"/>
      <c r="V35" s="59"/>
      <c r="W35" s="59"/>
      <c r="X35" s="60"/>
      <c r="Y35" s="60"/>
      <c r="Z35" s="52"/>
      <c r="AA35" s="57"/>
      <c r="AB35" s="61"/>
    </row>
    <row r="36" spans="1:28">
      <c r="X36" s="22"/>
      <c r="Y36" s="26">
        <f>Y19</f>
        <v>196005573.12000003</v>
      </c>
      <c r="Z36" s="17" t="s">
        <v>27</v>
      </c>
    </row>
    <row r="37" spans="1:28">
      <c r="X37" s="22"/>
      <c r="Y37" s="22">
        <f>Y34</f>
        <v>63271993.600000001</v>
      </c>
      <c r="Z37" s="17" t="s">
        <v>28</v>
      </c>
    </row>
    <row r="38" spans="1:28">
      <c r="X38" s="22"/>
      <c r="Y38" s="22">
        <v>232057892048.96835</v>
      </c>
    </row>
    <row r="39" spans="1:28">
      <c r="X39" s="22">
        <v>233642798469.44833</v>
      </c>
      <c r="Y39" s="22">
        <f>Y38-Y36+Y37</f>
        <v>231925158469.44836</v>
      </c>
    </row>
    <row r="40" spans="1:28">
      <c r="X40" s="22"/>
      <c r="Y40" s="22">
        <f>X39-Y39</f>
        <v>1717639999.9999695</v>
      </c>
    </row>
    <row r="41" spans="1:28">
      <c r="X41" s="22"/>
      <c r="Y41" s="22"/>
    </row>
    <row r="42" spans="1:28">
      <c r="X42" s="22"/>
      <c r="Y42" s="22"/>
    </row>
    <row r="43" spans="1:28">
      <c r="X43" s="22"/>
      <c r="Y43" s="22"/>
    </row>
    <row r="44" spans="1:28">
      <c r="G44" s="17" t="s">
        <v>33</v>
      </c>
      <c r="X44" s="22"/>
      <c r="Y44" s="22"/>
    </row>
    <row r="45" spans="1:28">
      <c r="X45" s="22"/>
      <c r="Y45" s="22"/>
    </row>
    <row r="46" spans="1:28">
      <c r="X46" s="22"/>
      <c r="Y46" s="22"/>
    </row>
    <row r="47" spans="1:28">
      <c r="X47" s="22"/>
      <c r="Y47" s="22"/>
    </row>
    <row r="48" spans="1:28">
      <c r="X48" s="22"/>
      <c r="Y48" s="22"/>
    </row>
    <row r="49" spans="24:25">
      <c r="X49" s="22"/>
      <c r="Y49" s="22"/>
    </row>
    <row r="50" spans="24:25">
      <c r="X50" s="22"/>
      <c r="Y50" s="22"/>
    </row>
    <row r="51" spans="24:25">
      <c r="X51" s="22"/>
      <c r="Y51" s="22"/>
    </row>
    <row r="52" spans="24:25">
      <c r="X52" s="22"/>
      <c r="Y52" s="22"/>
    </row>
    <row r="53" spans="24:25">
      <c r="X53" s="22"/>
      <c r="Y53" s="22"/>
    </row>
    <row r="54" spans="24:25">
      <c r="X54" s="22"/>
      <c r="Y54" s="22"/>
    </row>
    <row r="55" spans="24:25">
      <c r="X55" s="22"/>
      <c r="Y55" s="22"/>
    </row>
    <row r="56" spans="24:25">
      <c r="X56" s="22"/>
      <c r="Y56" s="22"/>
    </row>
    <row r="57" spans="24:25">
      <c r="X57" s="22"/>
      <c r="Y57" s="22"/>
    </row>
    <row r="58" spans="24:25">
      <c r="X58" s="22"/>
      <c r="Y58" s="22"/>
    </row>
    <row r="59" spans="24:25">
      <c r="X59" s="22"/>
      <c r="Y59" s="22"/>
    </row>
    <row r="60" spans="24:25">
      <c r="X60" s="22"/>
      <c r="Y60" s="22"/>
    </row>
    <row r="61" spans="24:25">
      <c r="X61" s="22"/>
      <c r="Y61" s="22"/>
    </row>
    <row r="62" spans="24:25">
      <c r="X62" s="22"/>
      <c r="Y62" s="22"/>
    </row>
    <row r="63" spans="24:25">
      <c r="X63" s="22"/>
      <c r="Y63" s="22"/>
    </row>
    <row r="64" spans="24:25">
      <c r="X64" s="22"/>
      <c r="Y64" s="22"/>
    </row>
    <row r="65" spans="24:25">
      <c r="X65" s="22"/>
      <c r="Y65" s="22"/>
    </row>
    <row r="66" spans="24:25">
      <c r="X66" s="22"/>
      <c r="Y66" s="22"/>
    </row>
    <row r="67" spans="24:25">
      <c r="X67" s="22"/>
      <c r="Y67" s="22"/>
    </row>
    <row r="68" spans="24:25">
      <c r="X68" s="22"/>
      <c r="Y68" s="22"/>
    </row>
    <row r="69" spans="24:25">
      <c r="X69" s="22"/>
      <c r="Y69" s="22"/>
    </row>
    <row r="70" spans="24:25">
      <c r="X70" s="22"/>
      <c r="Y70" s="22"/>
    </row>
    <row r="71" spans="24:25">
      <c r="X71" s="22"/>
      <c r="Y71" s="22"/>
    </row>
    <row r="72" spans="24:25">
      <c r="X72" s="22"/>
      <c r="Y72" s="22"/>
    </row>
    <row r="73" spans="24:25">
      <c r="X73" s="22"/>
      <c r="Y73" s="22"/>
    </row>
    <row r="74" spans="24:25">
      <c r="X74" s="22"/>
      <c r="Y74" s="22"/>
    </row>
    <row r="75" spans="24:25">
      <c r="X75" s="22"/>
      <c r="Y75" s="22"/>
    </row>
    <row r="76" spans="24:25">
      <c r="X76" s="22"/>
      <c r="Y76" s="22"/>
    </row>
    <row r="77" spans="24:25">
      <c r="X77" s="22"/>
      <c r="Y77" s="22"/>
    </row>
    <row r="78" spans="24:25">
      <c r="X78" s="22"/>
      <c r="Y78" s="22"/>
    </row>
    <row r="79" spans="24:25">
      <c r="X79" s="22"/>
      <c r="Y79" s="22"/>
    </row>
    <row r="80" spans="24:25">
      <c r="X80" s="22"/>
      <c r="Y80" s="22"/>
    </row>
    <row r="81" spans="24:25">
      <c r="X81" s="22"/>
      <c r="Y81" s="22"/>
    </row>
    <row r="82" spans="24:25">
      <c r="X82" s="22"/>
      <c r="Y82" s="22"/>
    </row>
  </sheetData>
  <autoFilter ref="A6:AB33"/>
  <mergeCells count="1">
    <mergeCell ref="B4:AB4"/>
  </mergeCells>
  <pageMargins left="0" right="0" top="0" bottom="0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2017-12-12T06:30:30Z</dcterms:modified>
</cp:coreProperties>
</file>