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105" windowWidth="14805" windowHeight="5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Лист1!$A$6:$AB$18</definedName>
  </definedNames>
  <calcPr calcId="145621"/>
</workbook>
</file>

<file path=xl/calcChain.xml><?xml version="1.0" encoding="utf-8"?>
<calcChain xmlns="http://schemas.openxmlformats.org/spreadsheetml/2006/main">
  <c r="Y21" i="1" l="1"/>
  <c r="Y20" i="1"/>
  <c r="X18" i="1"/>
  <c r="X11" i="1"/>
  <c r="Y17" i="1"/>
  <c r="Y16" i="1" l="1"/>
  <c r="Y10" i="1"/>
  <c r="Y15" i="1"/>
  <c r="Y9" i="1"/>
  <c r="Y11" i="1" l="1"/>
  <c r="Y14" i="1"/>
  <c r="Y18" i="1" s="1"/>
  <c r="Y23" i="1" l="1"/>
  <c r="Y24" i="1" s="1"/>
</calcChain>
</file>

<file path=xl/sharedStrings.xml><?xml version="1.0" encoding="utf-8"?>
<sst xmlns="http://schemas.openxmlformats.org/spreadsheetml/2006/main" count="138" uniqueCount="90">
  <si>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</si>
  <si>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</si>
  <si>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</si>
  <si>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</si>
  <si>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</si>
  <si>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</si>
  <si>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</si>
  <si>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</si>
  <si>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</si>
  <si>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</si>
  <si>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</si>
  <si>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</si>
  <si>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</si>
  <si>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</si>
  <si>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</si>
  <si>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</si>
  <si>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</si>
  <si>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</si>
  <si>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</si>
  <si>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</si>
  <si>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</si>
  <si>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</si>
  <si>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</si>
  <si>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</si>
  <si>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</si>
  <si>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</si>
  <si>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</si>
  <si>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-</t>
  </si>
  <si>
    <t>+</t>
  </si>
  <si>
    <t>Приложение 1</t>
  </si>
  <si>
    <t>3. Услуги</t>
  </si>
  <si>
    <t>итого по услугам</t>
  </si>
  <si>
    <t>Исключить следующие позиции</t>
  </si>
  <si>
    <t xml:space="preserve"> </t>
  </si>
  <si>
    <t>АО "РД "КазМунайГаз"</t>
  </si>
  <si>
    <t>г.Астана, пр.Кабанбай батыра, 17</t>
  </si>
  <si>
    <t>с даты заключения договора по 31 декабря 2017 года</t>
  </si>
  <si>
    <t>ЭОТТ</t>
  </si>
  <si>
    <t>оплата по факту оказания услуг</t>
  </si>
  <si>
    <t>Включить следующие позиции</t>
  </si>
  <si>
    <t xml:space="preserve">3. Услуги </t>
  </si>
  <si>
    <t>август, сентябрь 2017 года</t>
  </si>
  <si>
    <t>ДСПиХО</t>
  </si>
  <si>
    <t>ОИ</t>
  </si>
  <si>
    <t>90.02.12.900.001.00.0777.000000000000</t>
  </si>
  <si>
    <t>Услуги по обеспечению участия в мероприятиях</t>
  </si>
  <si>
    <t>Іс-шараларға қатысуды қамтамасыз ету бойынша қызметтер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</si>
  <si>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</si>
  <si>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Жарна немесе іс-шаралар шығындарын өтеу (көрмелер, конференциялар, бағдарламалар, форумдар, симпозиумдар және т.б.) және осындай іс-шараларға байланысты басқа да шығындарды өтеу.</t>
  </si>
  <si>
    <t>г.Астана</t>
  </si>
  <si>
    <t>с даты заключения договора по 30 сентября 2017 года</t>
  </si>
  <si>
    <t>ДАСУТПиУС</t>
  </si>
  <si>
    <t>Услуги по организации участия АО РД «КазМунайГаз» в Республиканском совещании у Главы Государства по вопросам цифровизации национальной экономики "Государственной программы "Цифровой Казахстан"</t>
  </si>
  <si>
    <t>"Цифровой Казахстан" атты қоғамдық бағдарламасының мәселелері бойынша Мемлекет Басшысының қатысуымен өтетін АҚ БӨ «ҚазМұнайГаз» қатысуы бойынша қызметтері</t>
  </si>
  <si>
    <t>141 У</t>
  </si>
  <si>
    <t>113 У</t>
  </si>
  <si>
    <t>79.90.39.335.000.00.0777.000000000000</t>
  </si>
  <si>
    <t>Услуги по бронированию и продаже железнодорожных и авиа проездных билетов</t>
  </si>
  <si>
    <t>Темір жол және авиа жол жүру билеттерін брондау және сату жөніндегі қызмет көрсетулер</t>
  </si>
  <si>
    <t>Услуги по бронированию и продаже проездных билетов</t>
  </si>
  <si>
    <t>Услуги по бронированию и продаже железнодорожных и авиа билетов для работников ЦА АО "Разведка Добыча КазМунайГаз"</t>
  </si>
  <si>
    <t>«ҚазМұнайГаз» БӨ» АҚ ОА қызметкерлері үшін темір жол және авиа жол жүру билеттерін брондау және сату жөніндегі қызмет көрсетулер</t>
  </si>
  <si>
    <t>январь, февраль 2017 года</t>
  </si>
  <si>
    <t>с учетом доп. соглашения</t>
  </si>
  <si>
    <t>113-1 У</t>
  </si>
  <si>
    <t>ДИТиСАП</t>
  </si>
  <si>
    <t>65-1 У</t>
  </si>
  <si>
    <t>62.01.11.900.008.00.0777.000000000000</t>
  </si>
  <si>
    <t>Услуги по интегрированию программного обеспечения</t>
  </si>
  <si>
    <t>Ақпараттық қамтамасыз етуді интеграциялау бойынша қызмет</t>
  </si>
  <si>
    <t>Услуги по интегрированию программного обеспечения и аналогичных систем</t>
  </si>
  <si>
    <t>Ақпараттық қамтамасыз ету және сәйкес жүйелерді интеграциялау бойынша қызмет</t>
  </si>
  <si>
    <t>Внедрение функциональности ТОРО в системе SAP</t>
  </si>
  <si>
    <t>SAP жүйесінде ТОРО функционалын енгізу</t>
  </si>
  <si>
    <t>февраль, март 2017 года</t>
  </si>
  <si>
    <t>г.Жанаозен</t>
  </si>
  <si>
    <t>столбец - 11</t>
  </si>
  <si>
    <t>65-2 У</t>
  </si>
  <si>
    <t>Внедрение модуля SAP SRM</t>
  </si>
  <si>
    <t>SAP SRM модулін енгізу</t>
  </si>
  <si>
    <t>сентябрь, октябрь 2017 года</t>
  </si>
  <si>
    <t>столбец - 6, 11, 12, 20, 21</t>
  </si>
  <si>
    <t>62.02.30.000.004.00.0777.000000000000</t>
  </si>
  <si>
    <t>Услуги по модернизации информационной системы</t>
  </si>
  <si>
    <t>Ақпараттық жүйені жаңарту жөніндегі қызмет көрсетулер</t>
  </si>
  <si>
    <t>Услуги по развитию системы "Территориально-распределенный банк данных" по внедрению "Системы аналитики и принятия решений"</t>
  </si>
  <si>
    <t>"Талдау және шешімдер қабылдау жүйесін" енгізу жөніндегі «Аумақтық-бөлінген деректер банкі» жүйесін дамыту жөніндегі қызмет көрсетулер</t>
  </si>
  <si>
    <t>142 У</t>
  </si>
  <si>
    <t>XI изменения и дополнения в План закупок товаров, работ и услуг  АО «РД «КазМунайГаз» на 2017 год</t>
  </si>
  <si>
    <t>к приказу АО "РД "КазМунайГаз" № 226/П от 29.08.2017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</si>
</sst>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\$#,##0_);[Red]&quot;($&quot;#,##0\)"/>
    <numFmt numFmtId="172" formatCode="\+0.0;\-0.0"/>
    <numFmt numFmtId="173" formatCode="\+0.0%;\-0.0%"/>
    <numFmt numFmtId="174" formatCode="_-* #,##0.00&quot;р.&quot;_-;\-* #,##0.00&quot;р.&quot;_-;_-* \-??&quot;р.&quot;_-;_-@_-"/>
    <numFmt numFmtId="175" formatCode="General_)"/>
    <numFmt numFmtId="176" formatCode="_-* #,##0_р_._-;\-* #,##0_р_._-;_-* \-_р_._-;_-@_-"/>
    <numFmt numFmtId="177" formatCode="_-* #,##0.00_р_._-;\-* #,##0.00_р_._-;_-* \-??_р_._-;_-@_-"/>
    <numFmt numFmtId="178" formatCode="0.0"/>
    <numFmt numFmtId="179" formatCode="_-* #,##0.00\ [$€]_-;\-* #,##0.00\ [$€]_-;_-* &quot;-&quot;??\ [$€]_-;_-@_-"/>
    <numFmt numFmtId="180" formatCode="&quot;€&quot;#,##0;[Red]\-&quot;€&quot;#,##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2" fillId="0" borderId="0"/>
    <xf numFmtId="174" fontId="29" fillId="0" borderId="0">
      <protection locked="0"/>
    </xf>
    <xf numFmtId="174" fontId="29" fillId="0" borderId="0">
      <protection locked="0"/>
    </xf>
    <xf numFmtId="174" fontId="29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29" fillId="0" borderId="3">
      <protection locked="0"/>
    </xf>
    <xf numFmtId="178" fontId="20" fillId="0" borderId="4" applyFont="0" applyFill="0" applyBorder="0" applyAlignment="0" applyProtection="0">
      <alignment horizontal="center"/>
    </xf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2" fontId="2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4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1" fontId="23" fillId="0" borderId="0" applyFill="0" applyBorder="0" applyAlignment="0" applyProtection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5" fillId="0" borderId="0"/>
    <xf numFmtId="172" fontId="24" fillId="0" borderId="0"/>
    <xf numFmtId="173" fontId="24" fillId="0" borderId="0"/>
    <xf numFmtId="0" fontId="25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6" fillId="23" borderId="6">
      <alignment horizontal="center"/>
    </xf>
    <xf numFmtId="49" fontId="26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7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6" fillId="23" borderId="6">
      <alignment vertical="center"/>
    </xf>
    <xf numFmtId="49" fontId="26" fillId="24" borderId="6">
      <alignment vertical="center"/>
    </xf>
    <xf numFmtId="49" fontId="27" fillId="23" borderId="6">
      <alignment vertical="center"/>
    </xf>
    <xf numFmtId="49" fontId="27" fillId="24" borderId="6">
      <alignment vertical="center"/>
    </xf>
    <xf numFmtId="49" fontId="17" fillId="0" borderId="0">
      <alignment horizontal="right"/>
    </xf>
    <xf numFmtId="49" fontId="28" fillId="0" borderId="1">
      <alignment horizontal="right"/>
    </xf>
    <xf numFmtId="49" fontId="28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32" borderId="0" applyNumberFormat="0" applyBorder="0" applyAlignment="0" applyProtection="0"/>
    <xf numFmtId="175" fontId="22" fillId="0" borderId="7">
      <protection locked="0"/>
    </xf>
    <xf numFmtId="0" fontId="38" fillId="11" borderId="8" applyNumberFormat="0" applyAlignment="0" applyProtection="0"/>
    <xf numFmtId="0" fontId="39" fillId="13" borderId="9" applyNumberFormat="0" applyAlignment="0" applyProtection="0"/>
    <xf numFmtId="0" fontId="40" fillId="13" borderId="8" applyNumberFormat="0" applyAlignment="0" applyProtection="0"/>
    <xf numFmtId="167" fontId="17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175" fontId="30" fillId="33" borderId="7"/>
    <xf numFmtId="0" fontId="35" fillId="0" borderId="13" applyNumberFormat="0" applyFill="0" applyAlignment="0" applyProtection="0"/>
    <xf numFmtId="0" fontId="17" fillId="0" borderId="0"/>
    <xf numFmtId="0" fontId="41" fillId="34" borderId="14" applyNumberFormat="0" applyAlignment="0" applyProtection="0"/>
    <xf numFmtId="0" fontId="5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31" fillId="0" borderId="0"/>
    <xf numFmtId="0" fontId="31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3" fillId="0" borderId="0"/>
    <xf numFmtId="0" fontId="17" fillId="0" borderId="0"/>
    <xf numFmtId="0" fontId="33" fillId="0" borderId="0"/>
    <xf numFmtId="0" fontId="14" fillId="0" borderId="0"/>
    <xf numFmtId="0" fontId="21" fillId="0" borderId="0"/>
    <xf numFmtId="0" fontId="32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32" fillId="0" borderId="0"/>
    <xf numFmtId="0" fontId="17" fillId="0" borderId="0"/>
    <xf numFmtId="0" fontId="14" fillId="0" borderId="0"/>
    <xf numFmtId="0" fontId="22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43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3" fillId="0" borderId="0" applyFill="0" applyBorder="0" applyAlignment="0" applyProtection="0"/>
    <xf numFmtId="0" fontId="45" fillId="0" borderId="16" applyNumberFormat="0" applyFill="0" applyAlignment="0" applyProtection="0"/>
    <xf numFmtId="0" fontId="24" fillId="0" borderId="0"/>
    <xf numFmtId="0" fontId="22" fillId="0" borderId="0">
      <alignment vertical="top" wrapText="1"/>
    </xf>
    <xf numFmtId="0" fontId="46" fillId="0" borderId="0" applyNumberForma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0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23" fillId="0" borderId="0" applyFill="0" applyBorder="0" applyAlignment="0" applyProtection="0"/>
    <xf numFmtId="18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7" fillId="7" borderId="0" applyNumberFormat="0" applyBorder="0" applyAlignment="0" applyProtection="0"/>
    <xf numFmtId="174" fontId="29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9" fillId="0" borderId="0"/>
    <xf numFmtId="169" fontId="8" fillId="0" borderId="0" applyFont="0" applyFill="0" applyBorder="0" applyAlignment="0" applyProtection="0"/>
    <xf numFmtId="0" fontId="8" fillId="0" borderId="0"/>
    <xf numFmtId="0" fontId="52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0" fontId="52" fillId="0" borderId="0"/>
    <xf numFmtId="0" fontId="17" fillId="0" borderId="0"/>
    <xf numFmtId="169" fontId="6" fillId="0" borderId="0" applyFont="0" applyFill="0" applyBorder="0" applyAlignment="0" applyProtection="0"/>
    <xf numFmtId="0" fontId="6" fillId="0" borderId="0"/>
    <xf numFmtId="177" fontId="23" fillId="0" borderId="0" applyFill="0" applyBorder="0" applyAlignment="0" applyProtection="0"/>
    <xf numFmtId="0" fontId="5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3" fillId="0" borderId="0"/>
    <xf numFmtId="0" fontId="2" fillId="0" borderId="0"/>
    <xf numFmtId="0" fontId="20" fillId="0" borderId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7" fillId="0" borderId="0" applyFont="0" applyFill="0" applyBorder="0" applyAlignment="0" applyProtection="0"/>
    <xf numFmtId="0" fontId="14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5" fillId="0" borderId="0"/>
  </cellStyleXfs>
  <cellXfs count="76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4" fillId="0" borderId="18" xfId="13" applyFont="1" applyBorder="1" applyAlignment="1">
      <alignment horizontal="center" vertical="top" wrapText="1"/>
    </xf>
    <xf numFmtId="0" fontId="54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57" fillId="0" borderId="0" xfId="0" applyFont="1"/>
    <xf numFmtId="0" fontId="56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4" fontId="57" fillId="0" borderId="0" xfId="0" applyNumberFormat="1" applyFont="1"/>
    <xf numFmtId="0" fontId="57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4" fontId="58" fillId="0" borderId="0" xfId="0" applyNumberFormat="1" applyFont="1"/>
    <xf numFmtId="4" fontId="16" fillId="0" borderId="1" xfId="0" applyNumberFormat="1" applyFont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 wrapText="1"/>
    </xf>
    <xf numFmtId="0" fontId="16" fillId="0" borderId="20" xfId="14" applyFont="1" applyBorder="1" applyAlignment="1">
      <alignment horizontal="center" vertical="center" wrapText="1"/>
    </xf>
    <xf numFmtId="4" fontId="57" fillId="0" borderId="1" xfId="269" applyNumberFormat="1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/>
    </xf>
    <xf numFmtId="0" fontId="16" fillId="0" borderId="1" xfId="13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7" fillId="0" borderId="1" xfId="14" applyFont="1" applyBorder="1" applyAlignment="1">
      <alignment horizontal="center" vertical="center" wrapText="1"/>
    </xf>
    <xf numFmtId="4" fontId="16" fillId="0" borderId="1" xfId="269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" fontId="15" fillId="0" borderId="1" xfId="269" applyNumberFormat="1" applyFont="1" applyBorder="1" applyAlignment="1">
      <alignment horizontal="center" vertical="center" wrapText="1"/>
    </xf>
    <xf numFmtId="0" fontId="16" fillId="0" borderId="2" xfId="14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14" fontId="58" fillId="0" borderId="0" xfId="1" applyNumberFormat="1" applyFont="1" applyFill="1" applyBorder="1" applyAlignment="1">
      <alignment horizontal="center" vertical="center" wrapText="1"/>
    </xf>
    <xf numFmtId="14" fontId="61" fillId="0" borderId="1" xfId="1" applyNumberFormat="1" applyFont="1" applyFill="1" applyBorder="1" applyAlignment="1">
      <alignment horizontal="left" vertical="center"/>
    </xf>
    <xf numFmtId="0" fontId="62" fillId="0" borderId="1" xfId="13" applyFont="1" applyBorder="1" applyAlignment="1">
      <alignment horizontal="center" vertical="top" wrapText="1"/>
    </xf>
    <xf numFmtId="0" fontId="58" fillId="0" borderId="1" xfId="14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1" xfId="19" applyFont="1" applyBorder="1" applyAlignment="1">
      <alignment horizontal="center" vertical="center" wrapText="1"/>
    </xf>
    <xf numFmtId="0" fontId="58" fillId="0" borderId="20" xfId="14" applyFont="1" applyBorder="1" applyAlignment="1">
      <alignment horizontal="center" vertical="center" wrapText="1"/>
    </xf>
    <xf numFmtId="4" fontId="58" fillId="0" borderId="1" xfId="269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2" xfId="0" applyFont="1" applyFill="1" applyBorder="1" applyAlignment="1">
      <alignment horizontal="center" vertical="center" wrapText="1"/>
    </xf>
    <xf numFmtId="4" fontId="61" fillId="0" borderId="1" xfId="269" applyNumberFormat="1" applyFont="1" applyBorder="1" applyAlignment="1">
      <alignment horizontal="center" vertical="center" wrapText="1"/>
    </xf>
    <xf numFmtId="0" fontId="58" fillId="0" borderId="2" xfId="14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 wrapText="1"/>
    </xf>
    <xf numFmtId="0" fontId="63" fillId="0" borderId="1" xfId="0" applyFont="1" applyBorder="1" applyAlignment="1">
      <alignment vertical="center"/>
    </xf>
    <xf numFmtId="49" fontId="59" fillId="2" borderId="1" xfId="271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4" fontId="57" fillId="0" borderId="1" xfId="269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9" fillId="0" borderId="1" xfId="14" applyFont="1" applyBorder="1" applyAlignment="1">
      <alignment horizontal="center" vertical="center"/>
    </xf>
    <xf numFmtId="3" fontId="16" fillId="0" borderId="1" xfId="14" applyNumberFormat="1" applyFont="1" applyFill="1" applyBorder="1" applyAlignment="1">
      <alignment horizontal="center" vertical="center" wrapText="1"/>
    </xf>
    <xf numFmtId="0" fontId="57" fillId="0" borderId="1" xfId="0" applyFont="1" applyBorder="1"/>
    <xf numFmtId="0" fontId="58" fillId="0" borderId="1" xfId="14" applyFont="1" applyBorder="1" applyAlignment="1">
      <alignment horizontal="center" vertical="center"/>
    </xf>
    <xf numFmtId="3" fontId="58" fillId="0" borderId="1" xfId="14" applyNumberFormat="1" applyFont="1" applyFill="1" applyBorder="1" applyAlignment="1">
      <alignment horizontal="center" vertical="center" wrapText="1"/>
    </xf>
    <xf numFmtId="0" fontId="58" fillId="0" borderId="1" xfId="14" applyFont="1" applyFill="1" applyBorder="1" applyAlignment="1">
      <alignment horizontal="center" vertical="center"/>
    </xf>
    <xf numFmtId="0" fontId="58" fillId="0" borderId="1" xfId="13" applyFont="1" applyBorder="1" applyAlignment="1">
      <alignment horizontal="center" vertical="center" wrapText="1"/>
    </xf>
    <xf numFmtId="0" fontId="58" fillId="0" borderId="1" xfId="0" applyFont="1" applyBorder="1"/>
    <xf numFmtId="4" fontId="58" fillId="0" borderId="1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8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71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2 3 2" xfId="269"/>
    <cellStyle name="Финансовый 2 3 2 2" xfId="270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tabSelected="1" zoomScale="80" zoomScaleNormal="80" workbookViewId="0">
      <selection activeCell="A16" sqref="A16"/>
    </sheetView>
  </sheetViews>
  <sheetFormatPr defaultRowHeight="12.75"/>
  <cols>
    <col min="1" max="1" width="11" style="17" customWidth="1"/>
    <col min="2" max="2" width="10.85546875" style="17" bestFit="1" customWidth="1"/>
    <col min="3" max="3" width="9.140625" style="17" customWidth="1"/>
    <col min="4" max="4" width="12" style="17" customWidth="1"/>
    <col min="5" max="5" width="18.85546875" style="17" customWidth="1"/>
    <col min="6" max="6" width="23.85546875" style="17" customWidth="1"/>
    <col min="7" max="7" width="27" style="17" customWidth="1"/>
    <col min="8" max="8" width="32" style="17" customWidth="1"/>
    <col min="9" max="9" width="33" style="17" customWidth="1"/>
    <col min="10" max="10" width="32" style="17" customWidth="1"/>
    <col min="11" max="12" width="9.140625" style="17"/>
    <col min="13" max="13" width="11.42578125" style="17" customWidth="1"/>
    <col min="14" max="14" width="11.85546875" style="17" customWidth="1"/>
    <col min="15" max="15" width="13.28515625" style="17" customWidth="1"/>
    <col min="16" max="16" width="15.5703125" style="17" customWidth="1"/>
    <col min="17" max="17" width="9.140625" style="17" customWidth="1"/>
    <col min="18" max="18" width="16.85546875" style="17" customWidth="1"/>
    <col min="19" max="19" width="13.85546875" style="17" customWidth="1"/>
    <col min="20" max="20" width="9.140625" style="17" customWidth="1"/>
    <col min="21" max="21" width="11.28515625" style="17" customWidth="1"/>
    <col min="22" max="22" width="14.140625" style="17" customWidth="1"/>
    <col min="23" max="23" width="16" style="17" customWidth="1"/>
    <col min="24" max="24" width="19.42578125" style="17" customWidth="1"/>
    <col min="25" max="25" width="18" style="17" customWidth="1"/>
    <col min="26" max="26" width="6.5703125" style="17" customWidth="1"/>
    <col min="27" max="27" width="9.140625" style="17"/>
    <col min="28" max="28" width="13.28515625" style="17" customWidth="1"/>
    <col min="29" max="29" width="16.7109375" style="17" customWidth="1"/>
    <col min="30" max="30" width="21.28515625" style="17" customWidth="1"/>
    <col min="31" max="16384" width="9.140625" style="17"/>
  </cols>
  <sheetData>
    <row r="1" spans="1:28">
      <c r="X1" s="18" t="s">
        <v>29</v>
      </c>
    </row>
    <row r="2" spans="1:28">
      <c r="X2" s="18" t="s">
        <v>89</v>
      </c>
    </row>
    <row r="4" spans="1:28">
      <c r="B4" s="75" t="s">
        <v>88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77.25" thickBot="1">
      <c r="A5" s="19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19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41"/>
      <c r="B7" s="42" t="s">
        <v>32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>
      <c r="A8" s="52"/>
      <c r="B8" s="42" t="s">
        <v>40</v>
      </c>
      <c r="C8" s="44"/>
      <c r="D8" s="44"/>
      <c r="E8" s="45"/>
      <c r="F8" s="45"/>
      <c r="G8" s="53"/>
      <c r="H8" s="53"/>
      <c r="I8" s="53"/>
      <c r="J8" s="53"/>
      <c r="K8" s="46"/>
      <c r="L8" s="45"/>
      <c r="M8" s="45"/>
      <c r="N8" s="47"/>
      <c r="O8" s="47"/>
      <c r="P8" s="51"/>
      <c r="Q8" s="46"/>
      <c r="R8" s="46"/>
      <c r="S8" s="48"/>
      <c r="T8" s="49"/>
      <c r="U8" s="46"/>
      <c r="V8" s="46"/>
      <c r="W8" s="50"/>
      <c r="X8" s="54"/>
      <c r="Y8" s="54"/>
      <c r="Z8" s="55"/>
      <c r="AA8" s="46"/>
      <c r="AB8" s="46"/>
    </row>
    <row r="9" spans="1:28" ht="76.5">
      <c r="A9" s="64" t="s">
        <v>42</v>
      </c>
      <c r="B9" s="65" t="s">
        <v>55</v>
      </c>
      <c r="C9" s="44" t="s">
        <v>34</v>
      </c>
      <c r="D9" s="45" t="s">
        <v>56</v>
      </c>
      <c r="E9" s="45" t="s">
        <v>57</v>
      </c>
      <c r="F9" s="45" t="s">
        <v>58</v>
      </c>
      <c r="G9" s="45" t="s">
        <v>59</v>
      </c>
      <c r="H9" s="45" t="s">
        <v>58</v>
      </c>
      <c r="I9" s="45" t="s">
        <v>60</v>
      </c>
      <c r="J9" s="45" t="s">
        <v>61</v>
      </c>
      <c r="K9" s="46" t="s">
        <v>43</v>
      </c>
      <c r="L9" s="45">
        <v>100</v>
      </c>
      <c r="M9" s="45">
        <v>710000000</v>
      </c>
      <c r="N9" s="47" t="s">
        <v>35</v>
      </c>
      <c r="O9" s="47" t="s">
        <v>62</v>
      </c>
      <c r="P9" s="51" t="s">
        <v>49</v>
      </c>
      <c r="Q9" s="46"/>
      <c r="R9" s="44" t="s">
        <v>36</v>
      </c>
      <c r="S9" s="48" t="s">
        <v>38</v>
      </c>
      <c r="T9" s="49"/>
      <c r="U9" s="46"/>
      <c r="V9" s="46"/>
      <c r="W9" s="50"/>
      <c r="X9" s="50">
        <v>3343755</v>
      </c>
      <c r="Y9" s="50">
        <f t="shared" ref="Y9" si="0">X9*1.12</f>
        <v>3745005.6000000006</v>
      </c>
      <c r="Z9" s="46"/>
      <c r="AA9" s="46">
        <v>2017</v>
      </c>
      <c r="AB9" s="46"/>
    </row>
    <row r="10" spans="1:28" ht="51">
      <c r="A10" s="64" t="s">
        <v>65</v>
      </c>
      <c r="B10" s="69" t="s">
        <v>66</v>
      </c>
      <c r="C10" s="44" t="s">
        <v>34</v>
      </c>
      <c r="D10" s="44" t="s">
        <v>67</v>
      </c>
      <c r="E10" s="70" t="s">
        <v>68</v>
      </c>
      <c r="F10" s="70" t="s">
        <v>69</v>
      </c>
      <c r="G10" s="70" t="s">
        <v>70</v>
      </c>
      <c r="H10" s="70" t="s">
        <v>71</v>
      </c>
      <c r="I10" s="70" t="s">
        <v>72</v>
      </c>
      <c r="J10" s="70" t="s">
        <v>73</v>
      </c>
      <c r="K10" s="71" t="s">
        <v>37</v>
      </c>
      <c r="L10" s="69">
        <v>100</v>
      </c>
      <c r="M10" s="45">
        <v>710000000</v>
      </c>
      <c r="N10" s="47" t="s">
        <v>35</v>
      </c>
      <c r="O10" s="72" t="s">
        <v>74</v>
      </c>
      <c r="P10" s="46" t="s">
        <v>75</v>
      </c>
      <c r="Q10" s="69"/>
      <c r="R10" s="44" t="s">
        <v>36</v>
      </c>
      <c r="S10" s="48" t="s">
        <v>38</v>
      </c>
      <c r="T10" s="73"/>
      <c r="U10" s="73"/>
      <c r="V10" s="74"/>
      <c r="W10" s="73"/>
      <c r="X10" s="74">
        <v>261800000</v>
      </c>
      <c r="Y10" s="74">
        <f>X10*1.12</f>
        <v>293216000</v>
      </c>
      <c r="Z10" s="73"/>
      <c r="AA10" s="72">
        <v>2017</v>
      </c>
      <c r="AB10" s="46" t="s">
        <v>76</v>
      </c>
    </row>
    <row r="11" spans="1:28">
      <c r="A11" s="52"/>
      <c r="B11" s="42" t="s">
        <v>31</v>
      </c>
      <c r="C11" s="44"/>
      <c r="D11" s="44"/>
      <c r="E11" s="45"/>
      <c r="F11" s="45"/>
      <c r="G11" s="53"/>
      <c r="H11" s="53"/>
      <c r="I11" s="53"/>
      <c r="J11" s="53"/>
      <c r="K11" s="46"/>
      <c r="L11" s="45"/>
      <c r="M11" s="45"/>
      <c r="N11" s="47"/>
      <c r="O11" s="47"/>
      <c r="P11" s="51"/>
      <c r="Q11" s="46"/>
      <c r="R11" s="46"/>
      <c r="S11" s="48"/>
      <c r="T11" s="49"/>
      <c r="U11" s="46"/>
      <c r="V11" s="46"/>
      <c r="W11" s="50"/>
      <c r="X11" s="54">
        <f>X9+X10</f>
        <v>265143755</v>
      </c>
      <c r="Y11" s="54">
        <f>Y9+Y10</f>
        <v>296961005.60000002</v>
      </c>
      <c r="Z11" s="55"/>
      <c r="AA11" s="46"/>
      <c r="AB11" s="46"/>
    </row>
    <row r="12" spans="1:28">
      <c r="A12" s="37"/>
      <c r="B12" s="6" t="s">
        <v>39</v>
      </c>
      <c r="C12" s="24"/>
      <c r="D12" s="24"/>
      <c r="E12" s="16"/>
      <c r="F12" s="16"/>
      <c r="G12" s="36"/>
      <c r="H12" s="36"/>
      <c r="I12" s="36"/>
      <c r="J12" s="36"/>
      <c r="K12" s="7"/>
      <c r="L12" s="16"/>
      <c r="M12" s="16"/>
      <c r="N12" s="12"/>
      <c r="O12" s="12"/>
      <c r="P12" s="1"/>
      <c r="Q12" s="7"/>
      <c r="R12" s="7"/>
      <c r="S12" s="25"/>
      <c r="T12" s="29"/>
      <c r="U12" s="7"/>
      <c r="V12" s="7"/>
      <c r="W12" s="35"/>
      <c r="X12" s="38"/>
      <c r="Y12" s="38"/>
      <c r="Z12" s="39"/>
      <c r="AA12" s="7"/>
      <c r="AB12" s="7"/>
    </row>
    <row r="13" spans="1:28">
      <c r="A13" s="19"/>
      <c r="B13" s="6" t="s">
        <v>30</v>
      </c>
      <c r="C13" s="7"/>
      <c r="D13" s="11"/>
      <c r="E13" s="11"/>
      <c r="F13" s="11"/>
      <c r="G13" s="13"/>
      <c r="H13" s="13"/>
      <c r="I13" s="13"/>
      <c r="J13" s="13"/>
      <c r="K13" s="9"/>
      <c r="L13" s="8"/>
      <c r="M13" s="1"/>
      <c r="N13" s="12"/>
      <c r="O13" s="8"/>
      <c r="P13" s="7"/>
      <c r="Q13" s="7"/>
      <c r="R13" s="7"/>
      <c r="S13" s="10"/>
      <c r="T13" s="9"/>
      <c r="U13" s="8"/>
      <c r="V13" s="9"/>
      <c r="W13" s="9"/>
      <c r="X13" s="20"/>
      <c r="Y13" s="20"/>
      <c r="Z13" s="21"/>
      <c r="AA13" s="9"/>
      <c r="AB13" s="9"/>
    </row>
    <row r="14" spans="1:28" ht="102">
      <c r="A14" s="19" t="s">
        <v>51</v>
      </c>
      <c r="B14" s="62" t="s">
        <v>54</v>
      </c>
      <c r="C14" s="24" t="s">
        <v>34</v>
      </c>
      <c r="D14" s="24" t="s">
        <v>44</v>
      </c>
      <c r="E14" s="40" t="s">
        <v>45</v>
      </c>
      <c r="F14" s="28" t="s">
        <v>46</v>
      </c>
      <c r="G14" s="28" t="s">
        <v>47</v>
      </c>
      <c r="H14" s="28" t="s">
        <v>48</v>
      </c>
      <c r="I14" s="16" t="s">
        <v>52</v>
      </c>
      <c r="J14" s="16" t="s">
        <v>53</v>
      </c>
      <c r="K14" s="7" t="s">
        <v>43</v>
      </c>
      <c r="L14" s="16">
        <v>50</v>
      </c>
      <c r="M14" s="16">
        <v>710000000</v>
      </c>
      <c r="N14" s="12" t="s">
        <v>35</v>
      </c>
      <c r="O14" s="12" t="s">
        <v>41</v>
      </c>
      <c r="P14" s="12" t="s">
        <v>49</v>
      </c>
      <c r="Q14" s="7"/>
      <c r="R14" s="7" t="s">
        <v>50</v>
      </c>
      <c r="S14" s="25" t="s">
        <v>38</v>
      </c>
      <c r="T14" s="29"/>
      <c r="U14" s="7"/>
      <c r="V14" s="24"/>
      <c r="W14" s="63"/>
      <c r="X14" s="30">
        <v>147141000</v>
      </c>
      <c r="Y14" s="30">
        <f t="shared" ref="Y14:Y15" si="1">X14*1.12</f>
        <v>164797920.00000003</v>
      </c>
      <c r="Z14" s="7"/>
      <c r="AA14" s="7">
        <v>2017</v>
      </c>
      <c r="AB14" s="34"/>
    </row>
    <row r="15" spans="1:28" ht="76.5">
      <c r="A15" s="61" t="s">
        <v>42</v>
      </c>
      <c r="B15" s="62" t="s">
        <v>64</v>
      </c>
      <c r="C15" s="24" t="s">
        <v>34</v>
      </c>
      <c r="D15" s="40" t="s">
        <v>56</v>
      </c>
      <c r="E15" s="40" t="s">
        <v>57</v>
      </c>
      <c r="F15" s="40" t="s">
        <v>58</v>
      </c>
      <c r="G15" s="28" t="s">
        <v>59</v>
      </c>
      <c r="H15" s="40" t="s">
        <v>58</v>
      </c>
      <c r="I15" s="16" t="s">
        <v>60</v>
      </c>
      <c r="J15" s="16" t="s">
        <v>61</v>
      </c>
      <c r="K15" s="7" t="s">
        <v>43</v>
      </c>
      <c r="L15" s="16">
        <v>100</v>
      </c>
      <c r="M15" s="16">
        <v>710000000</v>
      </c>
      <c r="N15" s="12" t="s">
        <v>35</v>
      </c>
      <c r="O15" s="12" t="s">
        <v>62</v>
      </c>
      <c r="P15" s="1" t="s">
        <v>49</v>
      </c>
      <c r="Q15" s="7"/>
      <c r="R15" s="24" t="s">
        <v>36</v>
      </c>
      <c r="S15" s="25" t="s">
        <v>38</v>
      </c>
      <c r="T15" s="29"/>
      <c r="U15" s="7"/>
      <c r="V15" s="7"/>
      <c r="W15" s="30"/>
      <c r="X15" s="30">
        <v>5343755</v>
      </c>
      <c r="Y15" s="30">
        <f t="shared" si="1"/>
        <v>5985005.6000000006</v>
      </c>
      <c r="Z15" s="7"/>
      <c r="AA15" s="7">
        <v>2017</v>
      </c>
      <c r="AB15" s="34" t="s">
        <v>63</v>
      </c>
    </row>
    <row r="16" spans="1:28" ht="51">
      <c r="A16" s="61" t="s">
        <v>65</v>
      </c>
      <c r="B16" s="66" t="s">
        <v>77</v>
      </c>
      <c r="C16" s="24" t="s">
        <v>34</v>
      </c>
      <c r="D16" s="24" t="s">
        <v>67</v>
      </c>
      <c r="E16" s="67" t="s">
        <v>68</v>
      </c>
      <c r="F16" s="67" t="s">
        <v>69</v>
      </c>
      <c r="G16" s="67" t="s">
        <v>70</v>
      </c>
      <c r="H16" s="67" t="s">
        <v>71</v>
      </c>
      <c r="I16" s="67" t="s">
        <v>78</v>
      </c>
      <c r="J16" s="67" t="s">
        <v>79</v>
      </c>
      <c r="K16" s="31" t="s">
        <v>37</v>
      </c>
      <c r="L16" s="9">
        <v>100</v>
      </c>
      <c r="M16" s="16">
        <v>710000000</v>
      </c>
      <c r="N16" s="12" t="s">
        <v>35</v>
      </c>
      <c r="O16" s="32" t="s">
        <v>80</v>
      </c>
      <c r="P16" s="1" t="s">
        <v>49</v>
      </c>
      <c r="Q16" s="9"/>
      <c r="R16" s="24" t="s">
        <v>36</v>
      </c>
      <c r="S16" s="25" t="s">
        <v>38</v>
      </c>
      <c r="T16" s="68"/>
      <c r="U16" s="68"/>
      <c r="V16" s="27"/>
      <c r="W16" s="68"/>
      <c r="X16" s="27">
        <v>143821000</v>
      </c>
      <c r="Y16" s="27">
        <f>X16*1.12</f>
        <v>161079520.00000003</v>
      </c>
      <c r="Z16" s="68"/>
      <c r="AA16" s="32">
        <v>2017</v>
      </c>
      <c r="AB16" s="34" t="s">
        <v>81</v>
      </c>
    </row>
    <row r="17" spans="1:28" ht="51">
      <c r="A17" s="19" t="s">
        <v>51</v>
      </c>
      <c r="B17" s="66" t="s">
        <v>87</v>
      </c>
      <c r="C17" s="24" t="s">
        <v>34</v>
      </c>
      <c r="D17" s="24" t="s">
        <v>82</v>
      </c>
      <c r="E17" s="67" t="s">
        <v>83</v>
      </c>
      <c r="F17" s="67" t="s">
        <v>84</v>
      </c>
      <c r="G17" s="67" t="s">
        <v>83</v>
      </c>
      <c r="H17" s="67" t="s">
        <v>84</v>
      </c>
      <c r="I17" s="67" t="s">
        <v>85</v>
      </c>
      <c r="J17" s="67" t="s">
        <v>86</v>
      </c>
      <c r="K17" s="31" t="s">
        <v>43</v>
      </c>
      <c r="L17" s="9">
        <v>50</v>
      </c>
      <c r="M17" s="16">
        <v>710000000</v>
      </c>
      <c r="N17" s="12" t="s">
        <v>35</v>
      </c>
      <c r="O17" s="32" t="s">
        <v>80</v>
      </c>
      <c r="P17" s="1" t="s">
        <v>49</v>
      </c>
      <c r="Q17" s="9"/>
      <c r="R17" s="24" t="s">
        <v>36</v>
      </c>
      <c r="S17" s="25" t="s">
        <v>38</v>
      </c>
      <c r="T17" s="68"/>
      <c r="U17" s="68"/>
      <c r="V17" s="27"/>
      <c r="W17" s="68"/>
      <c r="X17" s="27">
        <v>63700000</v>
      </c>
      <c r="Y17" s="27">
        <f>X17*1.12</f>
        <v>71344000</v>
      </c>
      <c r="Z17" s="68"/>
      <c r="AA17" s="32">
        <v>2017</v>
      </c>
      <c r="AB17" s="34"/>
    </row>
    <row r="18" spans="1:28">
      <c r="A18" s="19"/>
      <c r="B18" s="6" t="s">
        <v>31</v>
      </c>
      <c r="C18" s="24"/>
      <c r="D18" s="60"/>
      <c r="E18" s="56"/>
      <c r="F18" s="56"/>
      <c r="G18" s="56"/>
      <c r="H18" s="56"/>
      <c r="I18" s="23"/>
      <c r="J18" s="23"/>
      <c r="K18" s="57"/>
      <c r="L18" s="57"/>
      <c r="M18" s="16"/>
      <c r="N18" s="12"/>
      <c r="O18" s="12"/>
      <c r="P18" s="58"/>
      <c r="Q18" s="59"/>
      <c r="R18" s="7"/>
      <c r="S18" s="25"/>
      <c r="T18" s="57"/>
      <c r="U18" s="57"/>
      <c r="V18" s="27"/>
      <c r="W18" s="27"/>
      <c r="X18" s="33">
        <f>SUM(X14:X17)</f>
        <v>360005755</v>
      </c>
      <c r="Y18" s="33">
        <f>SUM(Y14:Y17)</f>
        <v>403206445.60000002</v>
      </c>
      <c r="Z18" s="57"/>
      <c r="AA18" s="7"/>
      <c r="AB18" s="32"/>
    </row>
    <row r="19" spans="1:28">
      <c r="X19" s="22"/>
      <c r="Y19" s="22"/>
    </row>
    <row r="20" spans="1:28">
      <c r="X20" s="22"/>
      <c r="Y20" s="26">
        <f>Y11</f>
        <v>296961005.60000002</v>
      </c>
      <c r="Z20" s="17" t="s">
        <v>27</v>
      </c>
    </row>
    <row r="21" spans="1:28">
      <c r="X21" s="22"/>
      <c r="Y21" s="22">
        <f>Y18</f>
        <v>403206445.60000002</v>
      </c>
      <c r="Z21" s="17" t="s">
        <v>28</v>
      </c>
    </row>
    <row r="22" spans="1:28">
      <c r="X22" s="22"/>
      <c r="Y22" s="22">
        <v>231958685245.76117</v>
      </c>
    </row>
    <row r="23" spans="1:28">
      <c r="X23" s="22">
        <v>232064930685.76117</v>
      </c>
      <c r="Y23" s="22">
        <f>Y22-Y20+Y21</f>
        <v>232064930685.76117</v>
      </c>
    </row>
    <row r="24" spans="1:28">
      <c r="X24" s="22"/>
      <c r="Y24" s="22">
        <f>X23-Y23</f>
        <v>0</v>
      </c>
    </row>
    <row r="25" spans="1:28">
      <c r="X25" s="22"/>
      <c r="Y25" s="22"/>
    </row>
    <row r="26" spans="1:28">
      <c r="X26" s="22"/>
      <c r="Y26" s="22"/>
    </row>
    <row r="27" spans="1:28" ht="12" customHeight="1">
      <c r="X27" s="22"/>
      <c r="Y27" s="22"/>
    </row>
    <row r="28" spans="1:28">
      <c r="G28" s="17" t="s">
        <v>33</v>
      </c>
      <c r="X28" s="22"/>
      <c r="Y28" s="22"/>
    </row>
    <row r="29" spans="1:28">
      <c r="X29" s="22"/>
      <c r="Y29" s="22"/>
    </row>
    <row r="30" spans="1:28">
      <c r="X30" s="22"/>
      <c r="Y30" s="22"/>
    </row>
    <row r="31" spans="1:28">
      <c r="X31" s="22"/>
      <c r="Y31" s="22"/>
    </row>
    <row r="32" spans="1:28">
      <c r="X32" s="22"/>
      <c r="Y32" s="22"/>
    </row>
    <row r="33" spans="24:25">
      <c r="X33" s="22"/>
      <c r="Y33" s="22"/>
    </row>
    <row r="34" spans="24:25">
      <c r="X34" s="22"/>
      <c r="Y34" s="22"/>
    </row>
    <row r="35" spans="24:25">
      <c r="X35" s="22"/>
      <c r="Y35" s="22"/>
    </row>
    <row r="36" spans="24:25">
      <c r="X36" s="22"/>
      <c r="Y36" s="22"/>
    </row>
    <row r="37" spans="24:25">
      <c r="X37" s="22"/>
      <c r="Y37" s="22"/>
    </row>
    <row r="38" spans="24:25">
      <c r="X38" s="22"/>
      <c r="Y38" s="22"/>
    </row>
    <row r="39" spans="24:25">
      <c r="X39" s="22"/>
      <c r="Y39" s="22"/>
    </row>
    <row r="40" spans="24:25">
      <c r="X40" s="22"/>
      <c r="Y40" s="22"/>
    </row>
    <row r="41" spans="24:25">
      <c r="X41" s="22"/>
      <c r="Y41" s="22"/>
    </row>
    <row r="42" spans="24:25">
      <c r="X42" s="22"/>
      <c r="Y42" s="22"/>
    </row>
    <row r="43" spans="24:25">
      <c r="X43" s="22"/>
      <c r="Y43" s="22"/>
    </row>
    <row r="44" spans="24:25">
      <c r="X44" s="22"/>
      <c r="Y44" s="22"/>
    </row>
    <row r="45" spans="24:25">
      <c r="X45" s="22"/>
      <c r="Y45" s="22"/>
    </row>
    <row r="46" spans="24:25">
      <c r="X46" s="22"/>
      <c r="Y46" s="22"/>
    </row>
    <row r="47" spans="24:25">
      <c r="X47" s="22"/>
      <c r="Y47" s="22"/>
    </row>
    <row r="48" spans="24:25">
      <c r="X48" s="22"/>
      <c r="Y48" s="22"/>
    </row>
    <row r="49" spans="24:25">
      <c r="X49" s="22"/>
      <c r="Y49" s="22"/>
    </row>
    <row r="50" spans="24:25">
      <c r="X50" s="22"/>
      <c r="Y50" s="22"/>
    </row>
    <row r="51" spans="24:25">
      <c r="X51" s="22"/>
      <c r="Y51" s="22"/>
    </row>
    <row r="52" spans="24:25">
      <c r="X52" s="22"/>
      <c r="Y52" s="22"/>
    </row>
    <row r="53" spans="24:25">
      <c r="X53" s="22"/>
      <c r="Y53" s="22"/>
    </row>
    <row r="54" spans="24:25">
      <c r="X54" s="22"/>
      <c r="Y54" s="22"/>
    </row>
    <row r="55" spans="24:25">
      <c r="X55" s="22"/>
      <c r="Y55" s="22"/>
    </row>
    <row r="56" spans="24:25">
      <c r="X56" s="22"/>
      <c r="Y56" s="22"/>
    </row>
    <row r="57" spans="24:25">
      <c r="X57" s="22"/>
      <c r="Y57" s="22"/>
    </row>
    <row r="58" spans="24:25">
      <c r="X58" s="22"/>
      <c r="Y58" s="22"/>
    </row>
    <row r="59" spans="24:25">
      <c r="X59" s="22"/>
      <c r="Y59" s="22"/>
    </row>
    <row r="60" spans="24:25">
      <c r="X60" s="22"/>
      <c r="Y60" s="22"/>
    </row>
    <row r="61" spans="24:25">
      <c r="X61" s="22"/>
      <c r="Y61" s="22"/>
    </row>
    <row r="62" spans="24:25">
      <c r="X62" s="22"/>
      <c r="Y62" s="22"/>
    </row>
    <row r="63" spans="24:25">
      <c r="X63" s="22"/>
      <c r="Y63" s="22"/>
    </row>
    <row r="64" spans="24:25">
      <c r="X64" s="22"/>
      <c r="Y64" s="22"/>
    </row>
    <row r="65" spans="24:25">
      <c r="X65" s="22"/>
      <c r="Y65" s="22"/>
    </row>
    <row r="66" spans="24:25">
      <c r="X66" s="22"/>
      <c r="Y66" s="22"/>
    </row>
  </sheetData>
  <autoFilter ref="A6:AB18"/>
  <mergeCells count="1">
    <mergeCell ref="B4:AB4"/>
  </mergeCells>
  <pageMargins left="0" right="0" top="0" bottom="0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2017-09-08T10:34:47Z</dcterms:modified>
</cp:coreProperties>
</file>