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325" windowWidth="14805" windowHeight="57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Лист1!$A$6:$AB$32</definedName>
  </definedNames>
  <calcPr calcId="145621"/>
</workbook>
</file>

<file path=xl/calcChain.xml><?xml version="1.0" encoding="utf-8"?>
<calcChain xmlns="http://schemas.openxmlformats.org/spreadsheetml/2006/main">
  <c r="Y34" i="1" l="1"/>
  <c r="X32" i="1"/>
  <c r="Y19" i="1"/>
  <c r="X19" i="1"/>
  <c r="Y31" i="1"/>
  <c r="Y32" i="1" s="1"/>
  <c r="Y18" i="1"/>
  <c r="Y35" i="1" l="1"/>
  <c r="Y30" i="1"/>
  <c r="Y29" i="1"/>
  <c r="Y27" i="1"/>
  <c r="Y26" i="1"/>
  <c r="Y14" i="1" l="1"/>
  <c r="Y25" i="1"/>
  <c r="Y13" i="1"/>
  <c r="Y24" i="1"/>
  <c r="Y12" i="1"/>
  <c r="Y23" i="1"/>
  <c r="Y11" i="1" l="1"/>
  <c r="Y10" i="1"/>
  <c r="Y22" i="1" l="1"/>
  <c r="Y9" i="1"/>
  <c r="Y37" i="1" l="1"/>
  <c r="Y38" i="1" l="1"/>
</calcChain>
</file>

<file path=xl/sharedStrings.xml><?xml version="1.0" encoding="utf-8"?>
<sst xmlns="http://schemas.openxmlformats.org/spreadsheetml/2006/main" count="367" uniqueCount="132">
  <si>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</si>
  <si>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</si>
  <si>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</si>
  <si>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</si>
  <si>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</si>
  <si>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</si>
  <si>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</si>
  <si>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</si>
  <si>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</si>
  <si>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</si>
  <si>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</si>
  <si>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</si>
  <si>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</si>
  <si>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</si>
  <si>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</si>
  <si>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</si>
  <si>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</si>
  <si>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</si>
  <si>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</si>
  <si>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</si>
  <si>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</si>
  <si>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</si>
  <si>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</si>
  <si>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</si>
  <si>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</si>
  <si>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</si>
  <si>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</si>
  <si>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</si>
  <si>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-</t>
  </si>
  <si>
    <t>+</t>
  </si>
  <si>
    <t>Приложение 1</t>
  </si>
  <si>
    <t>3. Услуги</t>
  </si>
  <si>
    <t>итого по услугам</t>
  </si>
  <si>
    <t>Исключить следующие позиции</t>
  </si>
  <si>
    <t xml:space="preserve"> </t>
  </si>
  <si>
    <t>АО "РД "КазМунайГаз"</t>
  </si>
  <si>
    <t>г.Астана</t>
  </si>
  <si>
    <t>оплата по факту оказания услуг</t>
  </si>
  <si>
    <t>ЭОТТ</t>
  </si>
  <si>
    <t>18 У</t>
  </si>
  <si>
    <t>58.29.50.000.000.00.0777.000000000000</t>
  </si>
  <si>
    <t>Услуги по продлению лицензий на право использования программного обеспечения</t>
  </si>
  <si>
    <t>Бағдарламалық қамтамасыз ету құқығына лицензияны ұзарту бойынша қызметтер</t>
  </si>
  <si>
    <t>Продление срока действия лицензий SAS ABM</t>
  </si>
  <si>
    <t>SAS ABM лицензияларының мерзімін ұзарту қызметтері</t>
  </si>
  <si>
    <t>г.Астана, пр.Кабанбай батыра, 17</t>
  </si>
  <si>
    <t>январь, февраль 2017 года</t>
  </si>
  <si>
    <t>с даты заключения договора по 31 декабря 2017 года</t>
  </si>
  <si>
    <t>ДБПиЭА</t>
  </si>
  <si>
    <t>18-1 У</t>
  </si>
  <si>
    <t>с даты заключения договора по 31 марта 2017 года</t>
  </si>
  <si>
    <t>19 У</t>
  </si>
  <si>
    <t>Услуги по продлению срока действия лицензий SAS FM</t>
  </si>
  <si>
    <t>SAS FM лицензияларының мерзімін ұзарту қызметтері</t>
  </si>
  <si>
    <t>сентябрь, октябрь 2017 года</t>
  </si>
  <si>
    <t>110 У</t>
  </si>
  <si>
    <t>Услуги по продлению срока действия лицензий SAS ABM</t>
  </si>
  <si>
    <t>декабрь 2016 года, январь 2017 года</t>
  </si>
  <si>
    <t>столбец - 20, 21</t>
  </si>
  <si>
    <t>исключается полностью</t>
  </si>
  <si>
    <t>столбец - 14, 20, 21</t>
  </si>
  <si>
    <t>19-1 У</t>
  </si>
  <si>
    <t>20 У</t>
  </si>
  <si>
    <t>62.09.20.000.000.00.0777.000000000000</t>
  </si>
  <si>
    <t>Услуги по администрированию и техническому обслуживанию программного обеспечения</t>
  </si>
  <si>
    <t>Бағдарламалық қамтамасыз етудің техникалық қызмет көрсетуі мен әкімшілендіру бойынша қызметтер</t>
  </si>
  <si>
    <t xml:space="preserve">Услуги по сопровождению и технической поддержке программного обеспечения SAS FM </t>
  </si>
  <si>
    <t xml:space="preserve"> SAS FM техникалық қолдау және қызмет көрсету жөніндегі қызмет көрсетулер;</t>
  </si>
  <si>
    <t>ноябрь, декабрь 2016 года</t>
  </si>
  <si>
    <t>20-1 У</t>
  </si>
  <si>
    <t>столбец - 11</t>
  </si>
  <si>
    <t>6 У</t>
  </si>
  <si>
    <t>85.59.13.335.001.00.0777.000000000000</t>
  </si>
  <si>
    <t>Услуги по обучению (кроме в области начального, среднего, высшего образования)</t>
  </si>
  <si>
    <t xml:space="preserve">Оқыту (бастапқы, орта, жоғары білім саласын есептемегенде) жөніндегі қызмет көрсетулер </t>
  </si>
  <si>
    <t>Услуги по обучению (обучению/подготовке/переподготовке/повышению квалификации)</t>
  </si>
  <si>
    <t>Оқыту (оқыту/даярлау/қайта даярлау/біліктілігін арттыру) жөніндегі қызмет көрсетулер</t>
  </si>
  <si>
    <t>Услуги по подготовке, переподготовке и повышению квалификации работников, включая организацию обучающих тренингов и семинаров</t>
  </si>
  <si>
    <t>Оқытатын тренингтер мен семинарлар ұйымдастыруды қоса алғанда қызметкерлерді даярлау, қайта даярлау және біліктілігін арттыру жөніндегі қызмет көрсетулер</t>
  </si>
  <si>
    <t>ОИ</t>
  </si>
  <si>
    <t xml:space="preserve"> декабрь 2016 года, январь 2017 года</t>
  </si>
  <si>
    <t>Республика Казахстан, страны ближнего и дальнего зарубежья</t>
  </si>
  <si>
    <t>ОВХ</t>
  </si>
  <si>
    <t>ДУПиОТ</t>
  </si>
  <si>
    <t>6-1 У</t>
  </si>
  <si>
    <t>ДСПиХО</t>
  </si>
  <si>
    <t>41 У</t>
  </si>
  <si>
    <t>93.12.10.900.001.00.0777.000000000000</t>
  </si>
  <si>
    <t xml:space="preserve"> Услуги фитнесс клубов</t>
  </si>
  <si>
    <t xml:space="preserve"> Фтнес клубтардың қызмет көрсетулері</t>
  </si>
  <si>
    <t>Услуги фитнесс клубов</t>
  </si>
  <si>
    <t>Фтнес клубтардың қызмет көрсетулері</t>
  </si>
  <si>
    <t>Услуги фитнес клубов для сотрудников ЦА АО "РД "КазМунайГаз"</t>
  </si>
  <si>
    <t>«ҚазМұнайГаз» БӨ» АҚ ОА қызметкерлері үшін фитнес клубтың қызмет көрсетуі</t>
  </si>
  <si>
    <t>12 месяцев с даты заключения договора</t>
  </si>
  <si>
    <t>авансовый платеж-100%</t>
  </si>
  <si>
    <t>39 У</t>
  </si>
  <si>
    <t>49.32.12.000.000.00.0777.000000000000</t>
  </si>
  <si>
    <t>Услуги по аренде легковых автомобилей с водителем</t>
  </si>
  <si>
    <t> Жеңіл автомобильдерді жүргізушісімен жалға беру бойынша қызметтер</t>
  </si>
  <si>
    <t>Услуги автотранспорта в Мангистауской области</t>
  </si>
  <si>
    <t>Манғыстау облысында автокөліктік қызмет көрсету</t>
  </si>
  <si>
    <t>Мангистауская область</t>
  </si>
  <si>
    <t>40 У</t>
  </si>
  <si>
    <t>Услуги автотранспорта в Атырауской области</t>
  </si>
  <si>
    <t>Атырау облысында автокөліктік қызмет көрсету</t>
  </si>
  <si>
    <t>Атырауская область</t>
  </si>
  <si>
    <t>42 У</t>
  </si>
  <si>
    <t>51.21.14.000.001.00.0777.000000000000</t>
  </si>
  <si>
    <t>Услуги воздушного транспорта по перевозкам пассажиров без расписания</t>
  </si>
  <si>
    <t xml:space="preserve">Әуе көлігінің жолаушыларды кестесіз тасымалдау бойынша қызмет көрсетулері </t>
  </si>
  <si>
    <t>Услуги воздушного транспорта по перевозкам пассажиров без расписания (внутренние и международные)</t>
  </si>
  <si>
    <t>Әуе көлігінің жолаушыларды кестесіз тасымалдау бойынша қызмет көрсетулері (ішкі және сыртқы)</t>
  </si>
  <si>
    <t>по территории Республики Казахстан, страны СНГ, ближнее и дальнее зарубежье</t>
  </si>
  <si>
    <t>с 01 марта 2017 года по 31 декабря 2017 года</t>
  </si>
  <si>
    <t>столбец - 11, 14, 20, 21</t>
  </si>
  <si>
    <t>39-1 У</t>
  </si>
  <si>
    <t>40-1 У</t>
  </si>
  <si>
    <t>42-1 У</t>
  </si>
  <si>
    <t>с даты заключения договора по 28 февраля 2017 года</t>
  </si>
  <si>
    <t>111 У</t>
  </si>
  <si>
    <t>112 У</t>
  </si>
  <si>
    <t>к приказу АО "РД "КазМунайГаз" № 314/П от 28.12.2016 года</t>
  </si>
  <si>
    <t>I изменения и дополнения в План закупок товаров, работ и услуг  АО «РД «КазМунайГаз» на 2017 год</t>
  </si>
  <si>
    <t>36 У</t>
  </si>
  <si>
    <t>74.20.23.000.000.00.0777.000000000000</t>
  </si>
  <si>
    <t>Услуги по фото/видеосъемке</t>
  </si>
  <si>
    <t>Фотоға түсіру және бейнетүсірілім бойынша қызметтер</t>
  </si>
  <si>
    <t>Услуги по фото-видеосъемке корпоративных мероприятий, проведение фото туров и фото-сессий</t>
  </si>
  <si>
    <t xml:space="preserve">Корпоративтік іс-шараларды фото-видеоға түсіру, фото –турлар мен фотосессиялар өткізу қызметі   </t>
  </si>
  <si>
    <t>ССО</t>
  </si>
  <si>
    <t>36-1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</si>
</sst>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\$#,##0_);[Red]&quot;($&quot;#,##0\)"/>
    <numFmt numFmtId="172" formatCode="\+0.0;\-0.0"/>
    <numFmt numFmtId="173" formatCode="\+0.0%;\-0.0%"/>
    <numFmt numFmtId="174" formatCode="_-* #,##0.00&quot;р.&quot;_-;\-* #,##0.00&quot;р.&quot;_-;_-* \-??&quot;р.&quot;_-;_-@_-"/>
    <numFmt numFmtId="175" formatCode="General_)"/>
    <numFmt numFmtId="176" formatCode="_-* #,##0_р_._-;\-* #,##0_р_._-;_-* \-_р_._-;_-@_-"/>
    <numFmt numFmtId="177" formatCode="_-* #,##0.00_р_._-;\-* #,##0.00_р_._-;_-* \-??_р_._-;_-@_-"/>
    <numFmt numFmtId="178" formatCode="0.0"/>
    <numFmt numFmtId="179" formatCode="_-* #,##0.00\ [$€]_-;\-* #,##0.00\ [$€]_-;_-* &quot;-&quot;??\ [$€]_-;_-@_-"/>
    <numFmt numFmtId="180" formatCode="&quot;€&quot;#,##0;[Red]\-&quot;€&quot;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4" fontId="30" fillId="0" borderId="0">
      <protection locked="0"/>
    </xf>
    <xf numFmtId="174" fontId="30" fillId="0" borderId="0">
      <protection locked="0"/>
    </xf>
    <xf numFmtId="174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8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1" fontId="24" fillId="0" borderId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2" fontId="25" fillId="0" borderId="0"/>
    <xf numFmtId="173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5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9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5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65" fontId="14" fillId="0" borderId="0" applyFont="0" applyFill="0" applyBorder="0" applyAlignment="0" applyProtection="0"/>
    <xf numFmtId="170" fontId="17" fillId="0" borderId="0" applyFont="0" applyFill="0" applyBorder="0" applyAlignment="0" applyProtection="0"/>
    <xf numFmtId="177" fontId="24" fillId="0" borderId="0" applyFill="0" applyBorder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8" fillId="7" borderId="0" applyNumberFormat="0" applyBorder="0" applyAlignment="0" applyProtection="0"/>
    <xf numFmtId="174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53" fillId="0" borderId="0"/>
    <xf numFmtId="0" fontId="17" fillId="0" borderId="0"/>
    <xf numFmtId="164" fontId="6" fillId="0" borderId="0" applyFont="0" applyFill="0" applyBorder="0" applyAlignment="0" applyProtection="0"/>
    <xf numFmtId="0" fontId="6" fillId="0" borderId="0"/>
    <xf numFmtId="177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70" fontId="17" fillId="0" borderId="0" applyFont="0" applyFill="0" applyBorder="0" applyAlignment="0" applyProtection="0"/>
    <xf numFmtId="0" fontId="14" fillId="0" borderId="0"/>
    <xf numFmtId="0" fontId="56" fillId="0" borderId="0"/>
    <xf numFmtId="165" fontId="1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83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15" fillId="21" borderId="1" xfId="91" applyNumberFormat="1" applyFont="1" applyBorder="1" applyAlignment="1">
      <alignment horizontal="center" vertical="center"/>
    </xf>
    <xf numFmtId="4" fontId="59" fillId="0" borderId="0" xfId="0" applyNumberFormat="1" applyFont="1"/>
    <xf numFmtId="0" fontId="59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0" fontId="16" fillId="2" borderId="1" xfId="14" applyFont="1" applyFill="1" applyBorder="1" applyAlignment="1">
      <alignment horizontal="center" vertical="center" wrapText="1"/>
    </xf>
    <xf numFmtId="0" fontId="59" fillId="36" borderId="1" xfId="270" applyFont="1" applyFill="1" applyBorder="1" applyAlignment="1">
      <alignment horizontal="center" vertical="center" wrapText="1"/>
    </xf>
    <xf numFmtId="0" fontId="59" fillId="2" borderId="1" xfId="23" applyNumberFormat="1" applyFont="1" applyFill="1" applyBorder="1" applyAlignment="1">
      <alignment horizontal="center" vertical="center" wrapText="1"/>
    </xf>
    <xf numFmtId="0" fontId="59" fillId="2" borderId="1" xfId="270" applyFont="1" applyFill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/>
    </xf>
    <xf numFmtId="4" fontId="61" fillId="0" borderId="1" xfId="13" applyNumberFormat="1" applyFont="1" applyBorder="1" applyAlignment="1">
      <alignment horizontal="center" vertical="top" wrapText="1"/>
    </xf>
    <xf numFmtId="4" fontId="57" fillId="0" borderId="1" xfId="178" applyNumberFormat="1" applyFont="1" applyBorder="1" applyAlignment="1">
      <alignment horizontal="center" vertical="center"/>
    </xf>
    <xf numFmtId="0" fontId="62" fillId="0" borderId="1" xfId="14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9" fillId="0" borderId="1" xfId="271" applyNumberFormat="1" applyFont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1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62" fillId="2" borderId="1" xfId="267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19" applyFont="1" applyBorder="1" applyAlignment="1">
      <alignment horizontal="center" vertical="center" wrapText="1"/>
    </xf>
    <xf numFmtId="0" fontId="60" fillId="0" borderId="20" xfId="14" applyFont="1" applyBorder="1" applyAlignment="1">
      <alignment horizontal="center" vertical="center" wrapText="1"/>
    </xf>
    <xf numFmtId="4" fontId="60" fillId="0" borderId="1" xfId="271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165" fontId="60" fillId="0" borderId="1" xfId="272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2" borderId="1" xfId="14" applyFont="1" applyFill="1" applyBorder="1" applyAlignment="1">
      <alignment horizontal="center" vertical="center" wrapText="1"/>
    </xf>
    <xf numFmtId="49" fontId="60" fillId="2" borderId="1" xfId="267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60" fillId="0" borderId="2" xfId="14" applyFont="1" applyBorder="1" applyAlignment="1">
      <alignment horizontal="center" vertical="center" wrapText="1"/>
    </xf>
    <xf numFmtId="4" fontId="60" fillId="0" borderId="0" xfId="0" applyNumberFormat="1" applyFont="1"/>
    <xf numFmtId="0" fontId="57" fillId="0" borderId="17" xfId="0" applyFont="1" applyBorder="1" applyAlignment="1">
      <alignment horizontal="center"/>
    </xf>
  </cellXfs>
  <cellStyles count="273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Обычный_Лист3" xfId="270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72" builtinId="3"/>
    <cellStyle name="Финансовый 2" xfId="10"/>
    <cellStyle name="Финансовый 2 2" xfId="179"/>
    <cellStyle name="Финансовый 2 3" xfId="178"/>
    <cellStyle name="Финансовый 2 3 2" xfId="271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zoomScale="80" zoomScaleNormal="80" workbookViewId="0">
      <selection activeCell="X46" sqref="X46"/>
    </sheetView>
  </sheetViews>
  <sheetFormatPr defaultRowHeight="12.75"/>
  <cols>
    <col min="1" max="1" width="10.140625" style="30" customWidth="1"/>
    <col min="2" max="3" width="9.140625" style="30"/>
    <col min="4" max="4" width="12" style="30" customWidth="1"/>
    <col min="5" max="5" width="26.7109375" style="30" customWidth="1"/>
    <col min="6" max="6" width="23.85546875" style="30" customWidth="1"/>
    <col min="7" max="7" width="31.140625" style="30" customWidth="1"/>
    <col min="8" max="8" width="32" style="30" customWidth="1"/>
    <col min="9" max="9" width="33" style="30" customWidth="1"/>
    <col min="10" max="10" width="32" style="30" customWidth="1"/>
    <col min="11" max="12" width="9.140625" style="30"/>
    <col min="13" max="13" width="11.42578125" style="30" customWidth="1"/>
    <col min="14" max="14" width="11.85546875" style="30" customWidth="1"/>
    <col min="15" max="15" width="13.28515625" style="30" customWidth="1"/>
    <col min="16" max="16" width="15.5703125" style="30" customWidth="1"/>
    <col min="17" max="17" width="9.140625" style="30" customWidth="1"/>
    <col min="18" max="18" width="16.85546875" style="30" customWidth="1"/>
    <col min="19" max="19" width="31.28515625" style="30" customWidth="1"/>
    <col min="20" max="20" width="9.140625" style="30" customWidth="1"/>
    <col min="21" max="21" width="11.28515625" style="30" customWidth="1"/>
    <col min="22" max="22" width="13.5703125" style="30" customWidth="1"/>
    <col min="23" max="23" width="17.42578125" style="30" customWidth="1"/>
    <col min="24" max="24" width="19.42578125" style="30" customWidth="1"/>
    <col min="25" max="25" width="18" style="30" customWidth="1"/>
    <col min="26" max="26" width="6.5703125" style="30" customWidth="1"/>
    <col min="27" max="27" width="9.140625" style="30"/>
    <col min="28" max="28" width="22.42578125" style="30" customWidth="1"/>
    <col min="29" max="16384" width="9.140625" style="30"/>
  </cols>
  <sheetData>
    <row r="1" spans="1:28">
      <c r="X1" s="31" t="s">
        <v>30</v>
      </c>
    </row>
    <row r="2" spans="1:28">
      <c r="X2" s="31" t="s">
        <v>122</v>
      </c>
    </row>
    <row r="4" spans="1:28">
      <c r="B4" s="82" t="s">
        <v>123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77.25" thickBot="1">
      <c r="A5" s="32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32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33"/>
      <c r="B7" s="34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3.5">
      <c r="A8" s="33"/>
      <c r="B8" s="34" t="s">
        <v>31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9"/>
      <c r="Y8" s="49"/>
      <c r="Z8" s="43"/>
      <c r="AA8" s="43"/>
      <c r="AB8" s="43"/>
    </row>
    <row r="9" spans="1:28" ht="51">
      <c r="A9" s="33" t="s">
        <v>48</v>
      </c>
      <c r="B9" s="63" t="s">
        <v>39</v>
      </c>
      <c r="C9" s="64" t="s">
        <v>35</v>
      </c>
      <c r="D9" s="64" t="s">
        <v>40</v>
      </c>
      <c r="E9" s="65" t="s">
        <v>41</v>
      </c>
      <c r="F9" s="65" t="s">
        <v>42</v>
      </c>
      <c r="G9" s="65" t="s">
        <v>41</v>
      </c>
      <c r="H9" s="65" t="s">
        <v>42</v>
      </c>
      <c r="I9" s="65" t="s">
        <v>43</v>
      </c>
      <c r="J9" s="65" t="s">
        <v>44</v>
      </c>
      <c r="K9" s="66" t="s">
        <v>38</v>
      </c>
      <c r="L9" s="65">
        <v>0</v>
      </c>
      <c r="M9" s="65">
        <v>710000000</v>
      </c>
      <c r="N9" s="67" t="s">
        <v>45</v>
      </c>
      <c r="O9" s="67" t="s">
        <v>46</v>
      </c>
      <c r="P9" s="68" t="s">
        <v>36</v>
      </c>
      <c r="Q9" s="66"/>
      <c r="R9" s="66" t="s">
        <v>47</v>
      </c>
      <c r="S9" s="69" t="s">
        <v>37</v>
      </c>
      <c r="T9" s="70"/>
      <c r="U9" s="66"/>
      <c r="V9" s="66"/>
      <c r="W9" s="71"/>
      <c r="X9" s="71">
        <v>38033785</v>
      </c>
      <c r="Y9" s="71">
        <f t="shared" ref="Y9:Y10" si="0">X9*1.12</f>
        <v>42597839.200000003</v>
      </c>
      <c r="Z9" s="66"/>
      <c r="AA9" s="66">
        <v>2017</v>
      </c>
      <c r="AB9" s="66"/>
    </row>
    <row r="10" spans="1:28" ht="51">
      <c r="A10" s="33" t="s">
        <v>48</v>
      </c>
      <c r="B10" s="63" t="s">
        <v>51</v>
      </c>
      <c r="C10" s="64" t="s">
        <v>35</v>
      </c>
      <c r="D10" s="64" t="s">
        <v>40</v>
      </c>
      <c r="E10" s="65" t="s">
        <v>41</v>
      </c>
      <c r="F10" s="65" t="s">
        <v>42</v>
      </c>
      <c r="G10" s="65" t="s">
        <v>41</v>
      </c>
      <c r="H10" s="65" t="s">
        <v>42</v>
      </c>
      <c r="I10" s="65" t="s">
        <v>52</v>
      </c>
      <c r="J10" s="65" t="s">
        <v>53</v>
      </c>
      <c r="K10" s="66" t="s">
        <v>38</v>
      </c>
      <c r="L10" s="65">
        <v>0</v>
      </c>
      <c r="M10" s="65">
        <v>710000000</v>
      </c>
      <c r="N10" s="67" t="s">
        <v>45</v>
      </c>
      <c r="O10" s="67" t="s">
        <v>54</v>
      </c>
      <c r="P10" s="68" t="s">
        <v>36</v>
      </c>
      <c r="Q10" s="66"/>
      <c r="R10" s="66" t="s">
        <v>47</v>
      </c>
      <c r="S10" s="69" t="s">
        <v>37</v>
      </c>
      <c r="T10" s="70"/>
      <c r="U10" s="66"/>
      <c r="V10" s="66"/>
      <c r="W10" s="71"/>
      <c r="X10" s="71">
        <v>43601200</v>
      </c>
      <c r="Y10" s="71">
        <f t="shared" si="0"/>
        <v>48833344.000000007</v>
      </c>
      <c r="Z10" s="66"/>
      <c r="AA10" s="66">
        <v>2017</v>
      </c>
      <c r="AB10" s="66"/>
    </row>
    <row r="11" spans="1:28" ht="51">
      <c r="A11" s="33" t="s">
        <v>48</v>
      </c>
      <c r="B11" s="72" t="s">
        <v>55</v>
      </c>
      <c r="C11" s="64" t="s">
        <v>35</v>
      </c>
      <c r="D11" s="66" t="s">
        <v>40</v>
      </c>
      <c r="E11" s="66" t="s">
        <v>41</v>
      </c>
      <c r="F11" s="66" t="s">
        <v>42</v>
      </c>
      <c r="G11" s="66" t="s">
        <v>41</v>
      </c>
      <c r="H11" s="66" t="s">
        <v>42</v>
      </c>
      <c r="I11" s="65" t="s">
        <v>56</v>
      </c>
      <c r="J11" s="65" t="s">
        <v>44</v>
      </c>
      <c r="K11" s="64" t="s">
        <v>38</v>
      </c>
      <c r="L11" s="63">
        <v>0</v>
      </c>
      <c r="M11" s="65">
        <v>710000000</v>
      </c>
      <c r="N11" s="67" t="s">
        <v>45</v>
      </c>
      <c r="O11" s="67" t="s">
        <v>57</v>
      </c>
      <c r="P11" s="66" t="s">
        <v>36</v>
      </c>
      <c r="Q11" s="66"/>
      <c r="R11" s="66" t="s">
        <v>47</v>
      </c>
      <c r="S11" s="69" t="s">
        <v>37</v>
      </c>
      <c r="T11" s="66"/>
      <c r="U11" s="66"/>
      <c r="V11" s="66"/>
      <c r="W11" s="66"/>
      <c r="X11" s="73">
        <v>38033785</v>
      </c>
      <c r="Y11" s="73">
        <f>X11*1.12</f>
        <v>42597839.200000003</v>
      </c>
      <c r="Z11" s="66"/>
      <c r="AA11" s="66">
        <v>2017</v>
      </c>
      <c r="AB11" s="66" t="s">
        <v>59</v>
      </c>
    </row>
    <row r="12" spans="1:28" ht="51">
      <c r="A12" s="33" t="s">
        <v>48</v>
      </c>
      <c r="B12" s="63" t="s">
        <v>62</v>
      </c>
      <c r="C12" s="64" t="s">
        <v>35</v>
      </c>
      <c r="D12" s="64" t="s">
        <v>63</v>
      </c>
      <c r="E12" s="65" t="s">
        <v>64</v>
      </c>
      <c r="F12" s="65" t="s">
        <v>65</v>
      </c>
      <c r="G12" s="65" t="s">
        <v>64</v>
      </c>
      <c r="H12" s="65" t="s">
        <v>65</v>
      </c>
      <c r="I12" s="65" t="s">
        <v>66</v>
      </c>
      <c r="J12" s="65" t="s">
        <v>67</v>
      </c>
      <c r="K12" s="66" t="s">
        <v>38</v>
      </c>
      <c r="L12" s="65">
        <v>0</v>
      </c>
      <c r="M12" s="65">
        <v>710000000</v>
      </c>
      <c r="N12" s="67" t="s">
        <v>45</v>
      </c>
      <c r="O12" s="67" t="s">
        <v>68</v>
      </c>
      <c r="P12" s="68" t="s">
        <v>36</v>
      </c>
      <c r="Q12" s="66"/>
      <c r="R12" s="66" t="s">
        <v>47</v>
      </c>
      <c r="S12" s="69" t="s">
        <v>37</v>
      </c>
      <c r="T12" s="70"/>
      <c r="U12" s="66"/>
      <c r="V12" s="66"/>
      <c r="W12" s="71"/>
      <c r="X12" s="71">
        <v>14928000</v>
      </c>
      <c r="Y12" s="71">
        <f t="shared" ref="Y12:Y14" si="1">X12*1.12</f>
        <v>16719360.000000002</v>
      </c>
      <c r="Z12" s="66"/>
      <c r="AA12" s="66">
        <v>2017</v>
      </c>
      <c r="AB12" s="66"/>
    </row>
    <row r="13" spans="1:28" ht="63.75">
      <c r="A13" s="33" t="s">
        <v>83</v>
      </c>
      <c r="B13" s="63" t="s">
        <v>71</v>
      </c>
      <c r="C13" s="64" t="s">
        <v>35</v>
      </c>
      <c r="D13" s="64" t="s">
        <v>72</v>
      </c>
      <c r="E13" s="65" t="s">
        <v>73</v>
      </c>
      <c r="F13" s="65" t="s">
        <v>74</v>
      </c>
      <c r="G13" s="65" t="s">
        <v>75</v>
      </c>
      <c r="H13" s="65" t="s">
        <v>76</v>
      </c>
      <c r="I13" s="65" t="s">
        <v>77</v>
      </c>
      <c r="J13" s="65" t="s">
        <v>78</v>
      </c>
      <c r="K13" s="66" t="s">
        <v>79</v>
      </c>
      <c r="L13" s="65">
        <v>50</v>
      </c>
      <c r="M13" s="65">
        <v>710000000</v>
      </c>
      <c r="N13" s="67" t="s">
        <v>45</v>
      </c>
      <c r="O13" s="67" t="s">
        <v>80</v>
      </c>
      <c r="P13" s="68" t="s">
        <v>81</v>
      </c>
      <c r="Q13" s="66"/>
      <c r="R13" s="66" t="s">
        <v>47</v>
      </c>
      <c r="S13" s="69" t="s">
        <v>37</v>
      </c>
      <c r="T13" s="70"/>
      <c r="U13" s="66"/>
      <c r="V13" s="66"/>
      <c r="W13" s="71"/>
      <c r="X13" s="71">
        <v>18234726</v>
      </c>
      <c r="Y13" s="71">
        <f t="shared" si="1"/>
        <v>20422893.120000001</v>
      </c>
      <c r="Z13" s="66" t="s">
        <v>82</v>
      </c>
      <c r="AA13" s="66">
        <v>2017</v>
      </c>
      <c r="AB13" s="66"/>
    </row>
    <row r="14" spans="1:28" ht="38.25">
      <c r="A14" s="74" t="s">
        <v>85</v>
      </c>
      <c r="B14" s="63" t="s">
        <v>86</v>
      </c>
      <c r="C14" s="64" t="s">
        <v>35</v>
      </c>
      <c r="D14" s="64" t="s">
        <v>87</v>
      </c>
      <c r="E14" s="65" t="s">
        <v>88</v>
      </c>
      <c r="F14" s="65" t="s">
        <v>89</v>
      </c>
      <c r="G14" s="65" t="s">
        <v>90</v>
      </c>
      <c r="H14" s="65" t="s">
        <v>91</v>
      </c>
      <c r="I14" s="65" t="s">
        <v>92</v>
      </c>
      <c r="J14" s="65" t="s">
        <v>93</v>
      </c>
      <c r="K14" s="66" t="s">
        <v>38</v>
      </c>
      <c r="L14" s="65">
        <v>100</v>
      </c>
      <c r="M14" s="65">
        <v>710000000</v>
      </c>
      <c r="N14" s="67" t="s">
        <v>45</v>
      </c>
      <c r="O14" s="67" t="s">
        <v>57</v>
      </c>
      <c r="P14" s="68" t="s">
        <v>36</v>
      </c>
      <c r="Q14" s="66"/>
      <c r="R14" s="66" t="s">
        <v>94</v>
      </c>
      <c r="S14" s="69" t="s">
        <v>95</v>
      </c>
      <c r="T14" s="70"/>
      <c r="U14" s="66"/>
      <c r="V14" s="66"/>
      <c r="W14" s="71"/>
      <c r="X14" s="71">
        <v>26065200</v>
      </c>
      <c r="Y14" s="71">
        <f t="shared" si="1"/>
        <v>29193024.000000004</v>
      </c>
      <c r="Z14" s="66"/>
      <c r="AA14" s="66">
        <v>2017</v>
      </c>
      <c r="AB14" s="66" t="s">
        <v>59</v>
      </c>
    </row>
    <row r="15" spans="1:28" ht="38.25">
      <c r="A15" s="74" t="s">
        <v>85</v>
      </c>
      <c r="B15" s="63" t="s">
        <v>96</v>
      </c>
      <c r="C15" s="64" t="s">
        <v>35</v>
      </c>
      <c r="D15" s="64" t="s">
        <v>97</v>
      </c>
      <c r="E15" s="65" t="s">
        <v>98</v>
      </c>
      <c r="F15" s="65" t="s">
        <v>99</v>
      </c>
      <c r="G15" s="65" t="s">
        <v>98</v>
      </c>
      <c r="H15" s="65" t="s">
        <v>99</v>
      </c>
      <c r="I15" s="65" t="s">
        <v>100</v>
      </c>
      <c r="J15" s="65" t="s">
        <v>101</v>
      </c>
      <c r="K15" s="66" t="s">
        <v>38</v>
      </c>
      <c r="L15" s="65">
        <v>80</v>
      </c>
      <c r="M15" s="65">
        <v>710000000</v>
      </c>
      <c r="N15" s="67" t="s">
        <v>45</v>
      </c>
      <c r="O15" s="67" t="s">
        <v>68</v>
      </c>
      <c r="P15" s="68" t="s">
        <v>102</v>
      </c>
      <c r="Q15" s="66"/>
      <c r="R15" s="66" t="s">
        <v>47</v>
      </c>
      <c r="S15" s="69" t="s">
        <v>37</v>
      </c>
      <c r="T15" s="70"/>
      <c r="U15" s="66"/>
      <c r="V15" s="66"/>
      <c r="W15" s="71"/>
      <c r="X15" s="71">
        <v>34490400</v>
      </c>
      <c r="Y15" s="71">
        <v>38629248</v>
      </c>
      <c r="Z15" s="66"/>
      <c r="AA15" s="66">
        <v>2017</v>
      </c>
      <c r="AB15" s="75"/>
    </row>
    <row r="16" spans="1:28" ht="38.25">
      <c r="A16" s="74" t="s">
        <v>85</v>
      </c>
      <c r="B16" s="63" t="s">
        <v>103</v>
      </c>
      <c r="C16" s="64" t="s">
        <v>35</v>
      </c>
      <c r="D16" s="64" t="s">
        <v>97</v>
      </c>
      <c r="E16" s="65" t="s">
        <v>98</v>
      </c>
      <c r="F16" s="65" t="s">
        <v>99</v>
      </c>
      <c r="G16" s="65" t="s">
        <v>98</v>
      </c>
      <c r="H16" s="65" t="s">
        <v>99</v>
      </c>
      <c r="I16" s="65" t="s">
        <v>104</v>
      </c>
      <c r="J16" s="65" t="s">
        <v>105</v>
      </c>
      <c r="K16" s="66" t="s">
        <v>38</v>
      </c>
      <c r="L16" s="65">
        <v>80</v>
      </c>
      <c r="M16" s="65">
        <v>710000000</v>
      </c>
      <c r="N16" s="67" t="s">
        <v>45</v>
      </c>
      <c r="O16" s="67" t="s">
        <v>68</v>
      </c>
      <c r="P16" s="68" t="s">
        <v>106</v>
      </c>
      <c r="Q16" s="66"/>
      <c r="R16" s="66" t="s">
        <v>47</v>
      </c>
      <c r="S16" s="69" t="s">
        <v>37</v>
      </c>
      <c r="T16" s="70"/>
      <c r="U16" s="66"/>
      <c r="V16" s="66"/>
      <c r="W16" s="71"/>
      <c r="X16" s="71">
        <v>13516800</v>
      </c>
      <c r="Y16" s="71">
        <v>15138816.000000002</v>
      </c>
      <c r="Z16" s="66"/>
      <c r="AA16" s="66">
        <v>2017</v>
      </c>
      <c r="AB16" s="75"/>
    </row>
    <row r="17" spans="1:28" ht="76.5">
      <c r="A17" s="74" t="s">
        <v>85</v>
      </c>
      <c r="B17" s="63" t="s">
        <v>107</v>
      </c>
      <c r="C17" s="64" t="s">
        <v>35</v>
      </c>
      <c r="D17" s="76" t="s">
        <v>108</v>
      </c>
      <c r="E17" s="77" t="s">
        <v>109</v>
      </c>
      <c r="F17" s="77" t="s">
        <v>110</v>
      </c>
      <c r="G17" s="77" t="s">
        <v>111</v>
      </c>
      <c r="H17" s="77" t="s">
        <v>112</v>
      </c>
      <c r="I17" s="65"/>
      <c r="J17" s="65"/>
      <c r="K17" s="66" t="s">
        <v>38</v>
      </c>
      <c r="L17" s="65">
        <v>50</v>
      </c>
      <c r="M17" s="65">
        <v>710000000</v>
      </c>
      <c r="N17" s="67" t="s">
        <v>45</v>
      </c>
      <c r="O17" s="67" t="s">
        <v>68</v>
      </c>
      <c r="P17" s="68" t="s">
        <v>113</v>
      </c>
      <c r="Q17" s="66"/>
      <c r="R17" s="66" t="s">
        <v>47</v>
      </c>
      <c r="S17" s="69" t="s">
        <v>37</v>
      </c>
      <c r="T17" s="70"/>
      <c r="U17" s="66"/>
      <c r="V17" s="66"/>
      <c r="W17" s="71"/>
      <c r="X17" s="71">
        <v>126000000</v>
      </c>
      <c r="Y17" s="71">
        <v>141120000</v>
      </c>
      <c r="Z17" s="66"/>
      <c r="AA17" s="66">
        <v>2017</v>
      </c>
      <c r="AB17" s="75"/>
    </row>
    <row r="18" spans="1:28" ht="38.25">
      <c r="A18" s="74" t="s">
        <v>130</v>
      </c>
      <c r="B18" s="63" t="s">
        <v>124</v>
      </c>
      <c r="C18" s="64" t="s">
        <v>35</v>
      </c>
      <c r="D18" s="64" t="s">
        <v>125</v>
      </c>
      <c r="E18" s="65" t="s">
        <v>126</v>
      </c>
      <c r="F18" s="65" t="s">
        <v>127</v>
      </c>
      <c r="G18" s="65" t="s">
        <v>126</v>
      </c>
      <c r="H18" s="65" t="s">
        <v>127</v>
      </c>
      <c r="I18" s="65" t="s">
        <v>128</v>
      </c>
      <c r="J18" s="65" t="s">
        <v>129</v>
      </c>
      <c r="K18" s="64" t="s">
        <v>79</v>
      </c>
      <c r="L18" s="65">
        <v>80</v>
      </c>
      <c r="M18" s="65">
        <v>710000000</v>
      </c>
      <c r="N18" s="67" t="s">
        <v>45</v>
      </c>
      <c r="O18" s="67" t="s">
        <v>46</v>
      </c>
      <c r="P18" s="65" t="s">
        <v>36</v>
      </c>
      <c r="Q18" s="66"/>
      <c r="R18" s="66" t="s">
        <v>47</v>
      </c>
      <c r="S18" s="69" t="s">
        <v>37</v>
      </c>
      <c r="T18" s="70"/>
      <c r="U18" s="66"/>
      <c r="V18" s="66"/>
      <c r="W18" s="71"/>
      <c r="X18" s="71">
        <v>1300000</v>
      </c>
      <c r="Y18" s="71">
        <f t="shared" ref="Y18" si="2">X18*1.12</f>
        <v>1456000.0000000002</v>
      </c>
      <c r="Z18" s="66"/>
      <c r="AA18" s="66">
        <v>2017</v>
      </c>
      <c r="AB18" s="66"/>
    </row>
    <row r="19" spans="1:28">
      <c r="A19" s="78"/>
      <c r="B19" s="57" t="s">
        <v>32</v>
      </c>
      <c r="C19" s="64"/>
      <c r="D19" s="64"/>
      <c r="E19" s="65"/>
      <c r="F19" s="65"/>
      <c r="G19" s="79"/>
      <c r="H19" s="79"/>
      <c r="I19" s="79"/>
      <c r="J19" s="79"/>
      <c r="K19" s="66"/>
      <c r="L19" s="65"/>
      <c r="M19" s="65"/>
      <c r="N19" s="67"/>
      <c r="O19" s="67"/>
      <c r="P19" s="68"/>
      <c r="Q19" s="66"/>
      <c r="R19" s="66"/>
      <c r="S19" s="69"/>
      <c r="T19" s="70"/>
      <c r="U19" s="66"/>
      <c r="V19" s="66"/>
      <c r="W19" s="71"/>
      <c r="X19" s="58">
        <f>SUM(X9:X18)</f>
        <v>354203896</v>
      </c>
      <c r="Y19" s="58">
        <f>SUM(Y9:Y18)</f>
        <v>396708363.52000004</v>
      </c>
      <c r="Z19" s="80"/>
      <c r="AA19" s="66"/>
      <c r="AB19" s="66"/>
    </row>
    <row r="20" spans="1:28">
      <c r="A20" s="32"/>
      <c r="B20" s="6" t="s">
        <v>27</v>
      </c>
      <c r="C20" s="7"/>
      <c r="D20" s="11"/>
      <c r="E20" s="11"/>
      <c r="F20" s="11"/>
      <c r="G20" s="13"/>
      <c r="H20" s="13"/>
      <c r="I20" s="13"/>
      <c r="J20" s="13"/>
      <c r="K20" s="9"/>
      <c r="L20" s="8"/>
      <c r="M20" s="1"/>
      <c r="N20" s="12"/>
      <c r="O20" s="8"/>
      <c r="P20" s="7"/>
      <c r="Q20" s="7"/>
      <c r="R20" s="7"/>
      <c r="S20" s="10"/>
      <c r="T20" s="9"/>
      <c r="U20" s="8"/>
      <c r="V20" s="9"/>
      <c r="W20" s="9"/>
      <c r="X20" s="35"/>
      <c r="Y20" s="35"/>
      <c r="Z20" s="36"/>
      <c r="AA20" s="9"/>
      <c r="AB20" s="9"/>
    </row>
    <row r="21" spans="1:28">
      <c r="A21" s="32"/>
      <c r="B21" s="6" t="s">
        <v>31</v>
      </c>
      <c r="C21" s="19"/>
      <c r="D21" s="20"/>
      <c r="E21" s="21"/>
      <c r="F21" s="21"/>
      <c r="G21" s="22"/>
      <c r="H21" s="21"/>
      <c r="I21" s="21"/>
      <c r="J21" s="21"/>
      <c r="K21" s="23"/>
      <c r="L21" s="23"/>
      <c r="M21" s="24"/>
      <c r="N21" s="25"/>
      <c r="O21" s="24"/>
      <c r="P21" s="26"/>
      <c r="Q21" s="23"/>
      <c r="R21" s="26"/>
      <c r="S21" s="26"/>
      <c r="T21" s="23"/>
      <c r="U21" s="27"/>
      <c r="V21" s="28"/>
      <c r="W21" s="29"/>
      <c r="X21" s="37"/>
      <c r="Y21" s="37"/>
      <c r="Z21" s="29"/>
      <c r="AA21" s="17"/>
      <c r="AB21" s="16"/>
    </row>
    <row r="22" spans="1:28" ht="51">
      <c r="A22" s="32" t="s">
        <v>48</v>
      </c>
      <c r="B22" s="51" t="s">
        <v>49</v>
      </c>
      <c r="C22" s="40" t="s">
        <v>35</v>
      </c>
      <c r="D22" s="40" t="s">
        <v>40</v>
      </c>
      <c r="E22" s="56" t="s">
        <v>41</v>
      </c>
      <c r="F22" s="52" t="s">
        <v>42</v>
      </c>
      <c r="G22" s="52" t="s">
        <v>41</v>
      </c>
      <c r="H22" s="52" t="s">
        <v>42</v>
      </c>
      <c r="I22" s="16" t="s">
        <v>43</v>
      </c>
      <c r="J22" s="16" t="s">
        <v>44</v>
      </c>
      <c r="K22" s="7" t="s">
        <v>38</v>
      </c>
      <c r="L22" s="16">
        <v>0</v>
      </c>
      <c r="M22" s="16">
        <v>710000000</v>
      </c>
      <c r="N22" s="12" t="s">
        <v>45</v>
      </c>
      <c r="O22" s="12" t="s">
        <v>46</v>
      </c>
      <c r="P22" s="1" t="s">
        <v>36</v>
      </c>
      <c r="Q22" s="7"/>
      <c r="R22" s="7" t="s">
        <v>50</v>
      </c>
      <c r="S22" s="42" t="s">
        <v>37</v>
      </c>
      <c r="T22" s="53"/>
      <c r="U22" s="7"/>
      <c r="V22" s="7"/>
      <c r="W22" s="54"/>
      <c r="X22" s="54">
        <v>43601200</v>
      </c>
      <c r="Y22" s="54">
        <f t="shared" ref="Y22:Y24" si="3">X22*1.12</f>
        <v>48833344.000000007</v>
      </c>
      <c r="Z22" s="7"/>
      <c r="AA22" s="7">
        <v>2017</v>
      </c>
      <c r="AB22" s="55" t="s">
        <v>60</v>
      </c>
    </row>
    <row r="23" spans="1:28" ht="51">
      <c r="A23" s="32" t="s">
        <v>48</v>
      </c>
      <c r="B23" s="51" t="s">
        <v>61</v>
      </c>
      <c r="C23" s="40" t="s">
        <v>35</v>
      </c>
      <c r="D23" s="40" t="s">
        <v>40</v>
      </c>
      <c r="E23" s="56" t="s">
        <v>41</v>
      </c>
      <c r="F23" s="52" t="s">
        <v>42</v>
      </c>
      <c r="G23" s="52" t="s">
        <v>41</v>
      </c>
      <c r="H23" s="52" t="s">
        <v>42</v>
      </c>
      <c r="I23" s="16" t="s">
        <v>52</v>
      </c>
      <c r="J23" s="16" t="s">
        <v>53</v>
      </c>
      <c r="K23" s="7" t="s">
        <v>38</v>
      </c>
      <c r="L23" s="16">
        <v>0</v>
      </c>
      <c r="M23" s="16">
        <v>710000000</v>
      </c>
      <c r="N23" s="12" t="s">
        <v>45</v>
      </c>
      <c r="O23" s="12" t="s">
        <v>54</v>
      </c>
      <c r="P23" s="1" t="s">
        <v>36</v>
      </c>
      <c r="Q23" s="7"/>
      <c r="R23" s="7" t="s">
        <v>47</v>
      </c>
      <c r="S23" s="42" t="s">
        <v>37</v>
      </c>
      <c r="T23" s="53"/>
      <c r="U23" s="7"/>
      <c r="V23" s="7"/>
      <c r="W23" s="54"/>
      <c r="X23" s="54">
        <v>38033785</v>
      </c>
      <c r="Y23" s="54">
        <f t="shared" si="3"/>
        <v>42597839.200000003</v>
      </c>
      <c r="Z23" s="7"/>
      <c r="AA23" s="7">
        <v>2017</v>
      </c>
      <c r="AB23" s="55" t="s">
        <v>58</v>
      </c>
    </row>
    <row r="24" spans="1:28" ht="51">
      <c r="A24" s="32" t="s">
        <v>48</v>
      </c>
      <c r="B24" s="51" t="s">
        <v>69</v>
      </c>
      <c r="C24" s="40" t="s">
        <v>35</v>
      </c>
      <c r="D24" s="40" t="s">
        <v>63</v>
      </c>
      <c r="E24" s="56" t="s">
        <v>64</v>
      </c>
      <c r="F24" s="52" t="s">
        <v>65</v>
      </c>
      <c r="G24" s="52" t="s">
        <v>64</v>
      </c>
      <c r="H24" s="52" t="s">
        <v>65</v>
      </c>
      <c r="I24" s="16" t="s">
        <v>66</v>
      </c>
      <c r="J24" s="16" t="s">
        <v>67</v>
      </c>
      <c r="K24" s="7" t="s">
        <v>38</v>
      </c>
      <c r="L24" s="16">
        <v>0</v>
      </c>
      <c r="M24" s="16">
        <v>710000000</v>
      </c>
      <c r="N24" s="12" t="s">
        <v>45</v>
      </c>
      <c r="O24" s="12" t="s">
        <v>46</v>
      </c>
      <c r="P24" s="1" t="s">
        <v>36</v>
      </c>
      <c r="Q24" s="7"/>
      <c r="R24" s="7" t="s">
        <v>47</v>
      </c>
      <c r="S24" s="42" t="s">
        <v>37</v>
      </c>
      <c r="T24" s="53"/>
      <c r="U24" s="7"/>
      <c r="V24" s="7"/>
      <c r="W24" s="54"/>
      <c r="X24" s="54">
        <v>14928000</v>
      </c>
      <c r="Y24" s="54">
        <f t="shared" si="3"/>
        <v>16719360.000000002</v>
      </c>
      <c r="Z24" s="7"/>
      <c r="AA24" s="7">
        <v>2017</v>
      </c>
      <c r="AB24" s="55" t="s">
        <v>70</v>
      </c>
    </row>
    <row r="25" spans="1:28" ht="63.75">
      <c r="A25" s="32" t="s">
        <v>83</v>
      </c>
      <c r="B25" s="51" t="s">
        <v>84</v>
      </c>
      <c r="C25" s="40" t="s">
        <v>35</v>
      </c>
      <c r="D25" s="40" t="s">
        <v>72</v>
      </c>
      <c r="E25" s="56" t="s">
        <v>73</v>
      </c>
      <c r="F25" s="52" t="s">
        <v>74</v>
      </c>
      <c r="G25" s="52" t="s">
        <v>75</v>
      </c>
      <c r="H25" s="52" t="s">
        <v>76</v>
      </c>
      <c r="I25" s="16" t="s">
        <v>77</v>
      </c>
      <c r="J25" s="16" t="s">
        <v>78</v>
      </c>
      <c r="K25" s="7" t="s">
        <v>79</v>
      </c>
      <c r="L25" s="16">
        <v>50</v>
      </c>
      <c r="M25" s="16">
        <v>710000000</v>
      </c>
      <c r="N25" s="12" t="s">
        <v>45</v>
      </c>
      <c r="O25" s="12" t="s">
        <v>80</v>
      </c>
      <c r="P25" s="1" t="s">
        <v>81</v>
      </c>
      <c r="Q25" s="7"/>
      <c r="R25" s="7" t="s">
        <v>47</v>
      </c>
      <c r="S25" s="42" t="s">
        <v>37</v>
      </c>
      <c r="T25" s="53"/>
      <c r="U25" s="7"/>
      <c r="V25" s="7"/>
      <c r="W25" s="54"/>
      <c r="X25" s="54">
        <v>18066026</v>
      </c>
      <c r="Y25" s="54">
        <f>X25*1.12</f>
        <v>20233949.120000001</v>
      </c>
      <c r="Z25" s="7" t="s">
        <v>82</v>
      </c>
      <c r="AA25" s="7">
        <v>2017</v>
      </c>
      <c r="AB25" s="55" t="s">
        <v>58</v>
      </c>
    </row>
    <row r="26" spans="1:28" ht="38.25">
      <c r="A26" s="60" t="s">
        <v>85</v>
      </c>
      <c r="B26" s="51" t="s">
        <v>116</v>
      </c>
      <c r="C26" s="40" t="s">
        <v>35</v>
      </c>
      <c r="D26" s="40" t="s">
        <v>97</v>
      </c>
      <c r="E26" s="56" t="s">
        <v>98</v>
      </c>
      <c r="F26" s="52" t="s">
        <v>99</v>
      </c>
      <c r="G26" s="52" t="s">
        <v>98</v>
      </c>
      <c r="H26" s="52" t="s">
        <v>99</v>
      </c>
      <c r="I26" s="16" t="s">
        <v>100</v>
      </c>
      <c r="J26" s="16" t="s">
        <v>101</v>
      </c>
      <c r="K26" s="7" t="s">
        <v>38</v>
      </c>
      <c r="L26" s="16">
        <v>80</v>
      </c>
      <c r="M26" s="16">
        <v>710000000</v>
      </c>
      <c r="N26" s="12" t="s">
        <v>45</v>
      </c>
      <c r="O26" s="12" t="s">
        <v>46</v>
      </c>
      <c r="P26" s="1" t="s">
        <v>102</v>
      </c>
      <c r="Q26" s="7"/>
      <c r="R26" s="7" t="s">
        <v>114</v>
      </c>
      <c r="S26" s="42" t="s">
        <v>37</v>
      </c>
      <c r="T26" s="53"/>
      <c r="U26" s="7"/>
      <c r="V26" s="7"/>
      <c r="W26" s="54"/>
      <c r="X26" s="54">
        <v>28742000</v>
      </c>
      <c r="Y26" s="54">
        <f>X26*1.12</f>
        <v>32191040.000000004</v>
      </c>
      <c r="Z26" s="7"/>
      <c r="AA26" s="7">
        <v>2017</v>
      </c>
      <c r="AB26" s="55" t="s">
        <v>115</v>
      </c>
    </row>
    <row r="27" spans="1:28" ht="38.25">
      <c r="A27" s="60" t="s">
        <v>85</v>
      </c>
      <c r="B27" s="51" t="s">
        <v>117</v>
      </c>
      <c r="C27" s="40" t="s">
        <v>35</v>
      </c>
      <c r="D27" s="40" t="s">
        <v>97</v>
      </c>
      <c r="E27" s="56" t="s">
        <v>98</v>
      </c>
      <c r="F27" s="52" t="s">
        <v>99</v>
      </c>
      <c r="G27" s="52" t="s">
        <v>98</v>
      </c>
      <c r="H27" s="52" t="s">
        <v>99</v>
      </c>
      <c r="I27" s="16" t="s">
        <v>104</v>
      </c>
      <c r="J27" s="16" t="s">
        <v>105</v>
      </c>
      <c r="K27" s="7" t="s">
        <v>38</v>
      </c>
      <c r="L27" s="16">
        <v>80</v>
      </c>
      <c r="M27" s="16">
        <v>710000000</v>
      </c>
      <c r="N27" s="12" t="s">
        <v>45</v>
      </c>
      <c r="O27" s="12" t="s">
        <v>46</v>
      </c>
      <c r="P27" s="1" t="s">
        <v>106</v>
      </c>
      <c r="Q27" s="7"/>
      <c r="R27" s="7" t="s">
        <v>114</v>
      </c>
      <c r="S27" s="42" t="s">
        <v>37</v>
      </c>
      <c r="T27" s="53"/>
      <c r="U27" s="7"/>
      <c r="V27" s="7"/>
      <c r="W27" s="54"/>
      <c r="X27" s="54">
        <v>11264000</v>
      </c>
      <c r="Y27" s="54">
        <f>X27*1.12</f>
        <v>12615680.000000002</v>
      </c>
      <c r="Z27" s="7"/>
      <c r="AA27" s="7">
        <v>2017</v>
      </c>
      <c r="AB27" s="55" t="s">
        <v>115</v>
      </c>
    </row>
    <row r="28" spans="1:28" ht="76.5">
      <c r="A28" s="60" t="s">
        <v>85</v>
      </c>
      <c r="B28" s="51" t="s">
        <v>118</v>
      </c>
      <c r="C28" s="40" t="s">
        <v>35</v>
      </c>
      <c r="D28" s="61" t="s">
        <v>108</v>
      </c>
      <c r="E28" s="62" t="s">
        <v>109</v>
      </c>
      <c r="F28" s="62" t="s">
        <v>110</v>
      </c>
      <c r="G28" s="62" t="s">
        <v>111</v>
      </c>
      <c r="H28" s="62" t="s">
        <v>112</v>
      </c>
      <c r="I28" s="16"/>
      <c r="J28" s="16"/>
      <c r="K28" s="7" t="s">
        <v>38</v>
      </c>
      <c r="L28" s="16">
        <v>50</v>
      </c>
      <c r="M28" s="16">
        <v>710000000</v>
      </c>
      <c r="N28" s="12" t="s">
        <v>45</v>
      </c>
      <c r="O28" s="12" t="s">
        <v>46</v>
      </c>
      <c r="P28" s="1" t="s">
        <v>113</v>
      </c>
      <c r="Q28" s="7"/>
      <c r="R28" s="7" t="s">
        <v>47</v>
      </c>
      <c r="S28" s="42" t="s">
        <v>37</v>
      </c>
      <c r="T28" s="53"/>
      <c r="U28" s="7"/>
      <c r="V28" s="7"/>
      <c r="W28" s="54"/>
      <c r="X28" s="54">
        <v>126000000</v>
      </c>
      <c r="Y28" s="54">
        <v>141120000</v>
      </c>
      <c r="Z28" s="7"/>
      <c r="AA28" s="7">
        <v>2017</v>
      </c>
      <c r="AB28" s="55" t="s">
        <v>70</v>
      </c>
    </row>
    <row r="29" spans="1:28" ht="38.25">
      <c r="A29" s="60" t="s">
        <v>85</v>
      </c>
      <c r="B29" s="59" t="s">
        <v>120</v>
      </c>
      <c r="C29" s="40" t="s">
        <v>35</v>
      </c>
      <c r="D29" s="40" t="s">
        <v>97</v>
      </c>
      <c r="E29" s="56" t="s">
        <v>98</v>
      </c>
      <c r="F29" s="52" t="s">
        <v>99</v>
      </c>
      <c r="G29" s="52" t="s">
        <v>98</v>
      </c>
      <c r="H29" s="52" t="s">
        <v>99</v>
      </c>
      <c r="I29" s="16" t="s">
        <v>100</v>
      </c>
      <c r="J29" s="16" t="s">
        <v>101</v>
      </c>
      <c r="K29" s="7" t="s">
        <v>79</v>
      </c>
      <c r="L29" s="16">
        <v>80</v>
      </c>
      <c r="M29" s="16">
        <v>710000000</v>
      </c>
      <c r="N29" s="12" t="s">
        <v>45</v>
      </c>
      <c r="O29" s="12" t="s">
        <v>80</v>
      </c>
      <c r="P29" s="1" t="s">
        <v>102</v>
      </c>
      <c r="Q29" s="7"/>
      <c r="R29" s="7" t="s">
        <v>119</v>
      </c>
      <c r="S29" s="42" t="s">
        <v>37</v>
      </c>
      <c r="T29" s="53"/>
      <c r="U29" s="7"/>
      <c r="V29" s="7"/>
      <c r="W29" s="54"/>
      <c r="X29" s="54">
        <v>5748400</v>
      </c>
      <c r="Y29" s="54">
        <f>X29*1.12</f>
        <v>6438208.0000000009</v>
      </c>
      <c r="Z29" s="7"/>
      <c r="AA29" s="7">
        <v>2017</v>
      </c>
      <c r="AB29" s="55"/>
    </row>
    <row r="30" spans="1:28" ht="38.25">
      <c r="A30" s="60" t="s">
        <v>85</v>
      </c>
      <c r="B30" s="59" t="s">
        <v>121</v>
      </c>
      <c r="C30" s="40" t="s">
        <v>35</v>
      </c>
      <c r="D30" s="40" t="s">
        <v>97</v>
      </c>
      <c r="E30" s="56" t="s">
        <v>98</v>
      </c>
      <c r="F30" s="52" t="s">
        <v>99</v>
      </c>
      <c r="G30" s="52" t="s">
        <v>98</v>
      </c>
      <c r="H30" s="52" t="s">
        <v>99</v>
      </c>
      <c r="I30" s="16" t="s">
        <v>104</v>
      </c>
      <c r="J30" s="16" t="s">
        <v>105</v>
      </c>
      <c r="K30" s="7" t="s">
        <v>79</v>
      </c>
      <c r="L30" s="16">
        <v>80</v>
      </c>
      <c r="M30" s="16">
        <v>710000000</v>
      </c>
      <c r="N30" s="12" t="s">
        <v>45</v>
      </c>
      <c r="O30" s="12" t="s">
        <v>80</v>
      </c>
      <c r="P30" s="1" t="s">
        <v>106</v>
      </c>
      <c r="Q30" s="7"/>
      <c r="R30" s="7" t="s">
        <v>119</v>
      </c>
      <c r="S30" s="42" t="s">
        <v>37</v>
      </c>
      <c r="T30" s="53"/>
      <c r="U30" s="7"/>
      <c r="V30" s="7"/>
      <c r="W30" s="54"/>
      <c r="X30" s="54">
        <v>2252800</v>
      </c>
      <c r="Y30" s="54">
        <f>X30*1.12</f>
        <v>2523136.0000000005</v>
      </c>
      <c r="Z30" s="7"/>
      <c r="AA30" s="7">
        <v>2017</v>
      </c>
      <c r="AB30" s="55"/>
    </row>
    <row r="31" spans="1:28" ht="38.25">
      <c r="A31" s="60" t="s">
        <v>130</v>
      </c>
      <c r="B31" s="51" t="s">
        <v>131</v>
      </c>
      <c r="C31" s="40" t="s">
        <v>35</v>
      </c>
      <c r="D31" s="40" t="s">
        <v>125</v>
      </c>
      <c r="E31" s="56" t="s">
        <v>126</v>
      </c>
      <c r="F31" s="52" t="s">
        <v>127</v>
      </c>
      <c r="G31" s="52" t="s">
        <v>126</v>
      </c>
      <c r="H31" s="52" t="s">
        <v>127</v>
      </c>
      <c r="I31" s="16" t="s">
        <v>128</v>
      </c>
      <c r="J31" s="16" t="s">
        <v>129</v>
      </c>
      <c r="K31" s="40" t="s">
        <v>79</v>
      </c>
      <c r="L31" s="16">
        <v>80</v>
      </c>
      <c r="M31" s="16">
        <v>710000000</v>
      </c>
      <c r="N31" s="12" t="s">
        <v>45</v>
      </c>
      <c r="O31" s="12" t="s">
        <v>46</v>
      </c>
      <c r="P31" s="16" t="s">
        <v>36</v>
      </c>
      <c r="Q31" s="7"/>
      <c r="R31" s="7" t="s">
        <v>47</v>
      </c>
      <c r="S31" s="42" t="s">
        <v>37</v>
      </c>
      <c r="T31" s="53"/>
      <c r="U31" s="7"/>
      <c r="V31" s="7"/>
      <c r="W31" s="54"/>
      <c r="X31" s="54">
        <v>1562214.29</v>
      </c>
      <c r="Y31" s="54">
        <f t="shared" ref="Y31" si="4">X31*1.12</f>
        <v>1749680.0048000002</v>
      </c>
      <c r="Z31" s="7"/>
      <c r="AA31" s="7">
        <v>2017</v>
      </c>
      <c r="AB31" s="55" t="s">
        <v>58</v>
      </c>
    </row>
    <row r="32" spans="1:28">
      <c r="A32" s="32"/>
      <c r="B32" s="18" t="s">
        <v>32</v>
      </c>
      <c r="C32" s="40"/>
      <c r="D32" s="45"/>
      <c r="E32" s="45"/>
      <c r="F32" s="46"/>
      <c r="G32" s="47"/>
      <c r="H32" s="46"/>
      <c r="I32" s="46"/>
      <c r="J32" s="41"/>
      <c r="K32" s="9"/>
      <c r="L32" s="48"/>
      <c r="M32" s="16"/>
      <c r="N32" s="12"/>
      <c r="O32" s="44"/>
      <c r="P32" s="39"/>
      <c r="Q32" s="48"/>
      <c r="R32" s="42"/>
      <c r="S32" s="7"/>
      <c r="T32" s="48"/>
      <c r="U32" s="48"/>
      <c r="V32" s="48"/>
      <c r="W32" s="48"/>
      <c r="X32" s="50">
        <f>SUM(X22:X31)</f>
        <v>290198425.29000002</v>
      </c>
      <c r="Y32" s="50">
        <f>SUM(Y22:Y31)</f>
        <v>325022236.32480007</v>
      </c>
      <c r="Z32" s="48"/>
      <c r="AA32" s="9"/>
      <c r="AB32" s="7"/>
    </row>
    <row r="33" spans="7:26">
      <c r="X33" s="38"/>
      <c r="Y33" s="38"/>
    </row>
    <row r="34" spans="7:26">
      <c r="X34" s="38"/>
      <c r="Y34" s="81">
        <f>Y19</f>
        <v>396708363.52000004</v>
      </c>
      <c r="Z34" s="30" t="s">
        <v>28</v>
      </c>
    </row>
    <row r="35" spans="7:26">
      <c r="X35" s="38"/>
      <c r="Y35" s="38">
        <f>Y32</f>
        <v>325022236.32480007</v>
      </c>
      <c r="Z35" s="30" t="s">
        <v>29</v>
      </c>
    </row>
    <row r="36" spans="7:26">
      <c r="X36" s="38"/>
      <c r="Y36" s="38">
        <v>195922993956.78824</v>
      </c>
    </row>
    <row r="37" spans="7:26">
      <c r="X37" s="38">
        <v>195851307829.59305</v>
      </c>
      <c r="Y37" s="38">
        <f>Y36-Y34+Y35</f>
        <v>195851307829.59305</v>
      </c>
    </row>
    <row r="38" spans="7:26">
      <c r="X38" s="38"/>
      <c r="Y38" s="38">
        <f>X37-Y37</f>
        <v>0</v>
      </c>
    </row>
    <row r="39" spans="7:26">
      <c r="X39" s="38"/>
      <c r="Y39" s="38"/>
    </row>
    <row r="40" spans="7:26">
      <c r="X40" s="38"/>
      <c r="Y40" s="38"/>
    </row>
    <row r="41" spans="7:26">
      <c r="X41" s="38"/>
      <c r="Y41" s="38"/>
    </row>
    <row r="42" spans="7:26">
      <c r="G42" s="30" t="s">
        <v>34</v>
      </c>
      <c r="X42" s="38"/>
      <c r="Y42" s="38"/>
    </row>
    <row r="43" spans="7:26">
      <c r="X43" s="38"/>
      <c r="Y43" s="38"/>
    </row>
    <row r="44" spans="7:26">
      <c r="X44" s="38"/>
      <c r="Y44" s="38"/>
    </row>
    <row r="45" spans="7:26">
      <c r="X45" s="38"/>
      <c r="Y45" s="38"/>
    </row>
    <row r="46" spans="7:26">
      <c r="X46" s="38"/>
      <c r="Y46" s="38"/>
    </row>
    <row r="47" spans="7:26">
      <c r="X47" s="38"/>
      <c r="Y47" s="38"/>
    </row>
    <row r="48" spans="7:26">
      <c r="X48" s="38"/>
      <c r="Y48" s="38"/>
    </row>
    <row r="49" spans="24:25">
      <c r="X49" s="38"/>
      <c r="Y49" s="38"/>
    </row>
    <row r="50" spans="24:25">
      <c r="X50" s="38"/>
      <c r="Y50" s="38"/>
    </row>
    <row r="51" spans="24:25">
      <c r="X51" s="38"/>
      <c r="Y51" s="38"/>
    </row>
    <row r="52" spans="24:25">
      <c r="X52" s="38"/>
      <c r="Y52" s="38"/>
    </row>
    <row r="53" spans="24:25">
      <c r="X53" s="38"/>
      <c r="Y53" s="38"/>
    </row>
    <row r="54" spans="24:25">
      <c r="X54" s="38"/>
      <c r="Y54" s="38"/>
    </row>
    <row r="55" spans="24:25">
      <c r="X55" s="38"/>
      <c r="Y55" s="38"/>
    </row>
    <row r="56" spans="24:25">
      <c r="X56" s="38"/>
      <c r="Y56" s="38"/>
    </row>
    <row r="57" spans="24:25">
      <c r="X57" s="38"/>
      <c r="Y57" s="38"/>
    </row>
    <row r="58" spans="24:25">
      <c r="X58" s="38"/>
      <c r="Y58" s="38"/>
    </row>
    <row r="59" spans="24:25">
      <c r="X59" s="38"/>
      <c r="Y59" s="38"/>
    </row>
    <row r="60" spans="24:25">
      <c r="X60" s="38"/>
      <c r="Y60" s="38"/>
    </row>
    <row r="61" spans="24:25">
      <c r="X61" s="38"/>
      <c r="Y61" s="38"/>
    </row>
    <row r="62" spans="24:25">
      <c r="X62" s="38"/>
      <c r="Y62" s="38"/>
    </row>
    <row r="63" spans="24:25">
      <c r="X63" s="38"/>
      <c r="Y63" s="38"/>
    </row>
    <row r="64" spans="24:25">
      <c r="X64" s="38"/>
      <c r="Y64" s="38"/>
    </row>
    <row r="65" spans="24:25">
      <c r="X65" s="38"/>
      <c r="Y65" s="38"/>
    </row>
    <row r="66" spans="24:25">
      <c r="X66" s="38"/>
      <c r="Y66" s="38"/>
    </row>
    <row r="67" spans="24:25">
      <c r="X67" s="38"/>
      <c r="Y67" s="38"/>
    </row>
    <row r="68" spans="24:25">
      <c r="X68" s="38"/>
      <c r="Y68" s="38"/>
    </row>
    <row r="69" spans="24:25">
      <c r="X69" s="38"/>
      <c r="Y69" s="38"/>
    </row>
    <row r="70" spans="24:25">
      <c r="X70" s="38"/>
      <c r="Y70" s="38"/>
    </row>
    <row r="71" spans="24:25">
      <c r="X71" s="38"/>
      <c r="Y71" s="38"/>
    </row>
    <row r="72" spans="24:25">
      <c r="X72" s="38"/>
      <c r="Y72" s="38"/>
    </row>
    <row r="73" spans="24:25">
      <c r="X73" s="38"/>
      <c r="Y73" s="38"/>
    </row>
    <row r="74" spans="24:25">
      <c r="X74" s="38"/>
      <c r="Y74" s="38"/>
    </row>
    <row r="75" spans="24:25">
      <c r="X75" s="38"/>
      <c r="Y75" s="38"/>
    </row>
    <row r="76" spans="24:25">
      <c r="X76" s="38"/>
      <c r="Y76" s="38"/>
    </row>
    <row r="77" spans="24:25">
      <c r="X77" s="38"/>
      <c r="Y77" s="38"/>
    </row>
    <row r="78" spans="24:25">
      <c r="X78" s="38"/>
      <c r="Y78" s="38"/>
    </row>
    <row r="79" spans="24:25">
      <c r="X79" s="38"/>
      <c r="Y79" s="38"/>
    </row>
    <row r="80" spans="24:25">
      <c r="X80" s="38"/>
      <c r="Y80" s="38"/>
    </row>
  </sheetData>
  <autoFilter ref="A6:AB32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2017-01-06T12:14:24Z</dcterms:modified>
</cp:coreProperties>
</file>