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745" windowWidth="14805" windowHeight="53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Лист1!$A$6:$AB$27</definedName>
  </definedNames>
  <calcPr calcId="145621"/>
</workbook>
</file>

<file path=xl/calcChain.xml><?xml version="1.0" encoding="utf-8"?>
<calcChain xmlns="http://schemas.openxmlformats.org/spreadsheetml/2006/main">
  <c r="X27" i="1" l="1"/>
  <c r="X14" i="1"/>
  <c r="Y26" i="1"/>
  <c r="Y13" i="1"/>
  <c r="Y25" i="1"/>
  <c r="Y24" i="1"/>
  <c r="Y23" i="1"/>
  <c r="Y12" i="1"/>
  <c r="Y22" i="1"/>
  <c r="Y21" i="1"/>
  <c r="Y20" i="1"/>
  <c r="Y19" i="1"/>
  <c r="Y11" i="1" l="1"/>
  <c r="Y10" i="1"/>
  <c r="Y9" i="1"/>
  <c r="Y14" i="1" s="1"/>
  <c r="Y18" i="1" l="1"/>
  <c r="Y17" i="1"/>
  <c r="Y27" i="1" s="1"/>
  <c r="Y30" i="1" s="1"/>
  <c r="Y29" i="1" l="1"/>
  <c r="Y32" i="1" l="1"/>
  <c r="Y33" i="1" l="1"/>
</calcChain>
</file>

<file path=xl/sharedStrings.xml><?xml version="1.0" encoding="utf-8"?>
<sst xmlns="http://schemas.openxmlformats.org/spreadsheetml/2006/main" count="288" uniqueCount="119">
  <si>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</si>
  <si>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</si>
  <si>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</si>
  <si>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</si>
  <si>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</si>
  <si>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</si>
  <si>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</si>
  <si>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</si>
  <si>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</si>
  <si>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</si>
  <si>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</si>
  <si>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</si>
  <si>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</si>
  <si>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</si>
  <si>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</si>
  <si>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</si>
  <si>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</si>
  <si>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</si>
  <si>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</si>
  <si>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</si>
  <si>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</si>
  <si>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</si>
  <si>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</si>
  <si>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</si>
  <si>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</si>
  <si>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</si>
  <si>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</si>
  <si>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</si>
  <si>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</si>
  <si>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</si>
  <si>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</si>
  <si>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</si>
  <si>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 xml:space="preserve"> </t>
  </si>
  <si>
    <t>ОИ</t>
  </si>
  <si>
    <t>Включить следующие позиции</t>
  </si>
  <si>
    <t>АО "РД "КазМунайГаз"</t>
  </si>
  <si>
    <t>Исключить следующие позиции</t>
  </si>
  <si>
    <t>оплата по факту оказания услуг</t>
  </si>
  <si>
    <t>ЭОТТ</t>
  </si>
  <si>
    <t>г.Астана, пр.Кабанбай батыра 17</t>
  </si>
  <si>
    <t>июнь, июль 2016 года</t>
  </si>
  <si>
    <t>ДСПиХО</t>
  </si>
  <si>
    <t>по территории Республики Казахстан, страны СНГ, ближнее и дальнее зарубежье</t>
  </si>
  <si>
    <t>51.21.14.000.001.00.0777.000000000000</t>
  </si>
  <si>
    <t>Услуги воздушного транспорта по перевозкам пассажиров без расписания</t>
  </si>
  <si>
    <t>Ұшақтармен кестеге бағынбайтын чартерлік рейстермен жолаушылар тасымалдау жөніндегі қызметтер</t>
  </si>
  <si>
    <t>Услуги воздушного транспорта по перевозкам пассажиров без расписания (внутренние и международные)</t>
  </si>
  <si>
    <t>Услуги по организации авиационных рейсов</t>
  </si>
  <si>
    <t>Чартерлік авиарейстер ұйымдастыру</t>
  </si>
  <si>
    <t>с даты заключения договора до 15 августа 2016 года</t>
  </si>
  <si>
    <t>с 16 августа 2016 года до 31 декабря 2016 года</t>
  </si>
  <si>
    <t>148 У</t>
  </si>
  <si>
    <t>149 У</t>
  </si>
  <si>
    <t>ДЛиЗ</t>
  </si>
  <si>
    <t>75 У</t>
  </si>
  <si>
    <t>62.09.20.000.000.00.0777.000000000000</t>
  </si>
  <si>
    <t>Услуги по администрированию и техническому обслуживанию программного обеспечения</t>
  </si>
  <si>
    <t>Бағдарламалық қамтамасыз етудің техникалық қызмет көрсетуі мен әкімшілендіру бойынша қызметтер</t>
  </si>
  <si>
    <t>Услуги по техническому сопровождению карты мониторинга местного содержания</t>
  </si>
  <si>
    <t>Қазақстандық қатысу мониторингінің картасын техникалық алып жүру қызмет көрсетулер</t>
  </si>
  <si>
    <t>ноябрь, декабрь 2015 года</t>
  </si>
  <si>
    <t>г.Астана</t>
  </si>
  <si>
    <t>с даты заключения договора по 31 декабря 2016 года</t>
  </si>
  <si>
    <t>ежеквартальная предоплата</t>
  </si>
  <si>
    <t>76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</si>
  <si>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</si>
  <si>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</si>
  <si>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Тауарлар, жұмыстар мен қызмет көрсетулердің бірыңғай номенклатуралық анықтамалықты пайдалануға ұсыну жөніндегі қызмет көрсетулер</t>
  </si>
  <si>
    <t>Услуги по актуализации Единого номенклатурного справочника товаров, работ и услуг</t>
  </si>
  <si>
    <t>77 У</t>
  </si>
  <si>
    <t>62.09.20.000.005.00.0777.000000000000</t>
  </si>
  <si>
    <t>Услуги по пользованию информационной системой электронных закупок</t>
  </si>
  <si>
    <t>Электрондық сатып алудың ақпараттық жүйесіне кіруді қамтамасыз ету жөніндегі қызмет көрсетулер</t>
  </si>
  <si>
    <t>75-1 У</t>
  </si>
  <si>
    <t>столбец - 20, 21/с учетом доп соглашения</t>
  </si>
  <si>
    <t>76-1 У</t>
  </si>
  <si>
    <t>77-1 У</t>
  </si>
  <si>
    <t>ДУПиОТ</t>
  </si>
  <si>
    <t>78.10.11.000.003.00.0777.000000000000</t>
  </si>
  <si>
    <t>Услуги по аутсорсингу персонала</t>
  </si>
  <si>
    <t>Қызметкерлердің аутсорсингі жөніндегі қызмет көрсетулер</t>
  </si>
  <si>
    <t>Услуги по предоставлению персонала</t>
  </si>
  <si>
    <t>Қызметкерлерді беру жөніндегі қызмет көрсетулері</t>
  </si>
  <si>
    <t>ОВХ</t>
  </si>
  <si>
    <t>150 У</t>
  </si>
  <si>
    <t>138 У</t>
  </si>
  <si>
    <t xml:space="preserve">АО "РД"КазМунайГаз" </t>
  </si>
  <si>
    <t>77.39.19.900.016.00.0777.000000000000</t>
  </si>
  <si>
    <t>Услуги по аренде резервуаров</t>
  </si>
  <si>
    <t>Резервуарларды жалдау жөніндегі көрсетілетін  қызметтер</t>
  </si>
  <si>
    <t>Услуги по аренде резервуаров для хранения мазута, дизельного топлива, автобензинов, авиакеросина</t>
  </si>
  <si>
    <t>Мазутты, дизель отынын, автожанармайды, авиакерсоинді сақтау үшін резервуарларды жалдау</t>
  </si>
  <si>
    <t>Атырауская область, г.Атырау</t>
  </si>
  <si>
    <t>с 01 августа 2016 года по 31 декабря 2016 года</t>
  </si>
  <si>
    <t>предоплата - 100%</t>
  </si>
  <si>
    <t>ДМиРН</t>
  </si>
  <si>
    <t>Услуги по аренде резервуаров для хранения мазута</t>
  </si>
  <si>
    <t>Мазутты сақтау үшін резервуарларды жалдау</t>
  </si>
  <si>
    <t>столбец - 6, 20, 21</t>
  </si>
  <si>
    <t>138-1 У</t>
  </si>
  <si>
    <t>Услуги по аренде резервуаров для хранения дизельного топлива</t>
  </si>
  <si>
    <t>Дизель отынын сақтау үшін резервуарларды жалдау</t>
  </si>
  <si>
    <t>Услуги по аренде резервуаров для хранения автобензина</t>
  </si>
  <si>
    <t>Автожанармайды сақтау үшін резервуарларды жалдау</t>
  </si>
  <si>
    <t>151 У</t>
  </si>
  <si>
    <t>152 У</t>
  </si>
  <si>
    <t>118 У</t>
  </si>
  <si>
    <t>52.21.19.900.022.00.0777.000000000000</t>
  </si>
  <si>
    <t>Услуги эксплуатации подъездных путей</t>
  </si>
  <si>
    <t>Кіріс жолдарын пайдалану қызметтері</t>
  </si>
  <si>
    <t>Услуги подъездных путей на ТОО "ПНХЗ", предоставление подъездного пути, оплата времени нахождения вагонов на п/п от подачи до уборки</t>
  </si>
  <si>
    <t xml:space="preserve">"ПНХЗ" ЖШС кіреберіс жолдарының қызметі, кіреберіс жолдарын беру, вагондарды алғанға дейін "ЛогистикТрансПВ" ЖШС кіреберіс жолдарында тұру уақытына ақы төлеу    </t>
  </si>
  <si>
    <t>март 2016 года</t>
  </si>
  <si>
    <t>Павлодарская область, г.Павлодар, ст. Павлодар-порт</t>
  </si>
  <si>
    <t>с 01 апреля 2016 года по 31 декабря 2016 года</t>
  </si>
  <si>
    <t>предоплата - 50%</t>
  </si>
  <si>
    <t>118-1 У</t>
  </si>
  <si>
    <t>VIII изменения и дополнения в План закупок товаров, работ и услуг  АО «РД «КазМунайГаз» на 2016 год</t>
  </si>
  <si>
    <t>к приказу АО "РД "КазМунайГаз" № 159/П от 22.06.2016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</si>
</sst>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10"/>
      <color rgb="FF33333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4" fontId="22" fillId="0" borderId="0" xfId="0" applyNumberFormat="1" applyFont="1"/>
    <xf numFmtId="4" fontId="61" fillId="0" borderId="1" xfId="13" applyNumberFormat="1" applyFont="1" applyBorder="1" applyAlignment="1">
      <alignment horizontal="center" vertical="top" wrapText="1"/>
    </xf>
    <xf numFmtId="0" fontId="62" fillId="0" borderId="1" xfId="14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1" xfId="14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top" wrapText="1"/>
    </xf>
    <xf numFmtId="0" fontId="16" fillId="0" borderId="1" xfId="1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13" applyFont="1" applyBorder="1" applyAlignment="1">
      <alignment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 wrapText="1"/>
    </xf>
    <xf numFmtId="4" fontId="60" fillId="0" borderId="1" xfId="270" applyNumberFormat="1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" xfId="14" applyFont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0" xfId="14" applyFont="1" applyFill="1" applyBorder="1" applyAlignment="1">
      <alignment horizontal="center" vertical="center" wrapText="1"/>
    </xf>
    <xf numFmtId="4" fontId="59" fillId="2" borderId="1" xfId="270" applyNumberFormat="1" applyFont="1" applyFill="1" applyBorder="1" applyAlignment="1">
      <alignment horizontal="center" vertical="center" wrapText="1"/>
    </xf>
    <xf numFmtId="0" fontId="55" fillId="0" borderId="1" xfId="13" applyFont="1" applyBorder="1" applyAlignment="1">
      <alignment horizontal="center" vertical="top" wrapText="1"/>
    </xf>
    <xf numFmtId="0" fontId="61" fillId="0" borderId="1" xfId="13" applyFont="1" applyFill="1" applyBorder="1" applyAlignment="1">
      <alignment horizontal="center" vertical="top" wrapText="1"/>
    </xf>
    <xf numFmtId="0" fontId="63" fillId="0" borderId="1" xfId="0" applyFont="1" applyBorder="1" applyAlignment="1">
      <alignment horizontal="center" vertical="center" wrapText="1"/>
    </xf>
    <xf numFmtId="4" fontId="64" fillId="0" borderId="1" xfId="0" applyNumberFormat="1" applyFont="1" applyFill="1" applyBorder="1" applyAlignment="1">
      <alignment vertical="center"/>
    </xf>
    <xf numFmtId="0" fontId="65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0" borderId="1" xfId="14" applyNumberFormat="1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9" fillId="0" borderId="1" xfId="270" applyNumberFormat="1" applyFont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 wrapText="1"/>
    </xf>
    <xf numFmtId="0" fontId="62" fillId="2" borderId="1" xfId="14" applyFont="1" applyFill="1" applyBorder="1" applyAlignment="1">
      <alignment horizontal="center" vertical="center" wrapText="1"/>
    </xf>
    <xf numFmtId="4" fontId="59" fillId="2" borderId="1" xfId="271" applyNumberFormat="1" applyFont="1" applyFill="1" applyBorder="1" applyAlignment="1">
      <alignment horizontal="center" vertical="center" wrapText="1"/>
    </xf>
    <xf numFmtId="4" fontId="59" fillId="0" borderId="1" xfId="271" applyNumberFormat="1" applyFont="1" applyFill="1" applyBorder="1" applyAlignment="1">
      <alignment horizontal="center" vertical="center" wrapText="1"/>
    </xf>
    <xf numFmtId="4" fontId="59" fillId="0" borderId="1" xfId="270" applyNumberFormat="1" applyFont="1" applyFill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/>
    </xf>
    <xf numFmtId="0" fontId="60" fillId="0" borderId="1" xfId="5" applyFont="1" applyFill="1" applyBorder="1" applyAlignment="1">
      <alignment horizontal="center" vertical="center" wrapText="1"/>
    </xf>
    <xf numFmtId="0" fontId="60" fillId="0" borderId="1" xfId="14" applyNumberFormat="1" applyFont="1" applyFill="1" applyBorder="1" applyAlignment="1">
      <alignment horizontal="center" vertical="center" wrapText="1"/>
    </xf>
    <xf numFmtId="0" fontId="60" fillId="2" borderId="1" xfId="14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2" applyFont="1" applyFill="1" applyBorder="1" applyAlignment="1">
      <alignment horizontal="center" vertical="center" wrapText="1"/>
    </xf>
    <xf numFmtId="0" fontId="60" fillId="2" borderId="1" xfId="19" applyFont="1" applyFill="1" applyBorder="1" applyAlignment="1">
      <alignment horizontal="center" vertical="center" wrapText="1"/>
    </xf>
    <xf numFmtId="0" fontId="60" fillId="2" borderId="20" xfId="14" applyFont="1" applyFill="1" applyBorder="1" applyAlignment="1">
      <alignment horizontal="center" vertical="center" wrapText="1"/>
    </xf>
    <xf numFmtId="4" fontId="60" fillId="2" borderId="1" xfId="271" applyNumberFormat="1" applyFont="1" applyFill="1" applyBorder="1" applyAlignment="1">
      <alignment horizontal="center" vertical="center" wrapText="1"/>
    </xf>
    <xf numFmtId="4" fontId="60" fillId="0" borderId="1" xfId="271" applyNumberFormat="1" applyFont="1" applyFill="1" applyBorder="1" applyAlignment="1">
      <alignment horizontal="center" vertical="center" wrapText="1"/>
    </xf>
    <xf numFmtId="4" fontId="60" fillId="2" borderId="1" xfId="270" applyNumberFormat="1" applyFont="1" applyFill="1" applyBorder="1" applyAlignment="1">
      <alignment horizontal="center" vertical="center" wrapText="1"/>
    </xf>
    <xf numFmtId="4" fontId="60" fillId="0" borderId="1" xfId="270" applyNumberFormat="1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2 3 2 2" xfId="271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zoomScale="80" zoomScaleNormal="80" workbookViewId="0">
      <selection activeCell="F12" sqref="F12"/>
    </sheetView>
  </sheetViews>
  <sheetFormatPr defaultRowHeight="12.75"/>
  <cols>
    <col min="1" max="1" width="17.28515625" style="25" customWidth="1"/>
    <col min="2" max="3" width="9.140625" style="25"/>
    <col min="4" max="4" width="12" style="25" customWidth="1"/>
    <col min="5" max="5" width="26.7109375" style="25" customWidth="1"/>
    <col min="6" max="6" width="23.85546875" style="25" customWidth="1"/>
    <col min="7" max="7" width="31.140625" style="25" customWidth="1"/>
    <col min="8" max="8" width="32" style="25" customWidth="1"/>
    <col min="9" max="9" width="33" style="25" customWidth="1"/>
    <col min="10" max="10" width="32" style="25" customWidth="1"/>
    <col min="11" max="12" width="9.140625" style="25"/>
    <col min="13" max="13" width="11.42578125" style="25" customWidth="1"/>
    <col min="14" max="14" width="11.85546875" style="25" customWidth="1"/>
    <col min="15" max="15" width="13.28515625" style="25" customWidth="1"/>
    <col min="16" max="16" width="15.5703125" style="25" customWidth="1"/>
    <col min="17" max="17" width="9.140625" style="25" customWidth="1"/>
    <col min="18" max="18" width="16.85546875" style="25" customWidth="1"/>
    <col min="19" max="19" width="31.28515625" style="25" customWidth="1"/>
    <col min="20" max="20" width="9.140625" style="25" customWidth="1"/>
    <col min="21" max="21" width="11.28515625" style="25" customWidth="1"/>
    <col min="22" max="22" width="13.5703125" style="25" customWidth="1"/>
    <col min="23" max="23" width="17.42578125" style="25" customWidth="1"/>
    <col min="24" max="24" width="19.42578125" style="25" customWidth="1"/>
    <col min="25" max="25" width="19.85546875" style="25" customWidth="1"/>
    <col min="26" max="26" width="6.5703125" style="25" customWidth="1"/>
    <col min="27" max="27" width="9.140625" style="25"/>
    <col min="28" max="28" width="22.42578125" style="25" customWidth="1"/>
    <col min="29" max="29" width="12.42578125" style="25" bestFit="1" customWidth="1"/>
    <col min="30" max="30" width="21" style="25" customWidth="1"/>
    <col min="31" max="16384" width="9.140625" style="25"/>
  </cols>
  <sheetData>
    <row r="1" spans="1:28">
      <c r="X1" s="26" t="s">
        <v>29</v>
      </c>
    </row>
    <row r="2" spans="1:28">
      <c r="X2" s="26" t="s">
        <v>118</v>
      </c>
    </row>
    <row r="4" spans="1:28">
      <c r="B4" s="93" t="s">
        <v>117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8" ht="77.25" thickBot="1">
      <c r="A5" s="27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27"/>
      <c r="B6" s="9">
        <v>1</v>
      </c>
      <c r="C6" s="10">
        <v>2</v>
      </c>
      <c r="D6" s="10">
        <v>3</v>
      </c>
      <c r="E6" s="10">
        <v>4</v>
      </c>
      <c r="F6" s="10"/>
      <c r="G6" s="10">
        <v>5</v>
      </c>
      <c r="H6" s="10"/>
      <c r="I6" s="10">
        <v>6</v>
      </c>
      <c r="J6" s="10"/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</row>
    <row r="7" spans="1:28" ht="13.5">
      <c r="A7" s="27"/>
      <c r="B7" s="30" t="s">
        <v>36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3.5">
      <c r="A8" s="29"/>
      <c r="B8" s="30" t="s">
        <v>30</v>
      </c>
      <c r="C8" s="37"/>
      <c r="D8" s="37"/>
      <c r="E8" s="37"/>
      <c r="F8" s="37"/>
      <c r="G8" s="37"/>
      <c r="H8" s="37"/>
      <c r="I8" s="37"/>
      <c r="J8" s="37"/>
      <c r="K8" s="6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9"/>
      <c r="Y8" s="39"/>
      <c r="Z8" s="37"/>
      <c r="AA8" s="37"/>
      <c r="AB8" s="37"/>
    </row>
    <row r="9" spans="1:28" ht="51">
      <c r="A9" s="29" t="s">
        <v>53</v>
      </c>
      <c r="B9" s="81" t="s">
        <v>54</v>
      </c>
      <c r="C9" s="50" t="s">
        <v>35</v>
      </c>
      <c r="D9" s="50" t="s">
        <v>55</v>
      </c>
      <c r="E9" s="51" t="s">
        <v>56</v>
      </c>
      <c r="F9" s="51" t="s">
        <v>57</v>
      </c>
      <c r="G9" s="51" t="s">
        <v>56</v>
      </c>
      <c r="H9" s="51" t="s">
        <v>57</v>
      </c>
      <c r="I9" s="82" t="s">
        <v>58</v>
      </c>
      <c r="J9" s="83" t="s">
        <v>59</v>
      </c>
      <c r="K9" s="54" t="s">
        <v>33</v>
      </c>
      <c r="L9" s="51">
        <v>100</v>
      </c>
      <c r="M9" s="51">
        <v>710000000</v>
      </c>
      <c r="N9" s="52" t="s">
        <v>39</v>
      </c>
      <c r="O9" s="52" t="s">
        <v>60</v>
      </c>
      <c r="P9" s="53" t="s">
        <v>61</v>
      </c>
      <c r="Q9" s="54"/>
      <c r="R9" s="54" t="s">
        <v>62</v>
      </c>
      <c r="S9" s="55" t="s">
        <v>63</v>
      </c>
      <c r="T9" s="56"/>
      <c r="U9" s="54"/>
      <c r="V9" s="54"/>
      <c r="W9" s="57"/>
      <c r="X9" s="57">
        <v>3706000</v>
      </c>
      <c r="Y9" s="57">
        <f t="shared" ref="Y9:Y13" si="0">X9*1.12</f>
        <v>4150720.0000000005</v>
      </c>
      <c r="Z9" s="54"/>
      <c r="AA9" s="54">
        <v>2016</v>
      </c>
      <c r="AB9" s="54"/>
    </row>
    <row r="10" spans="1:28" ht="102">
      <c r="A10" s="29" t="s">
        <v>53</v>
      </c>
      <c r="B10" s="81" t="s">
        <v>64</v>
      </c>
      <c r="C10" s="50" t="s">
        <v>35</v>
      </c>
      <c r="D10" s="50" t="s">
        <v>65</v>
      </c>
      <c r="E10" s="51" t="s">
        <v>66</v>
      </c>
      <c r="F10" s="83" t="s">
        <v>67</v>
      </c>
      <c r="G10" s="51" t="s">
        <v>66</v>
      </c>
      <c r="H10" s="83" t="s">
        <v>67</v>
      </c>
      <c r="I10" s="51" t="s">
        <v>68</v>
      </c>
      <c r="J10" s="83" t="s">
        <v>67</v>
      </c>
      <c r="K10" s="54" t="s">
        <v>33</v>
      </c>
      <c r="L10" s="51">
        <v>100</v>
      </c>
      <c r="M10" s="51">
        <v>710000000</v>
      </c>
      <c r="N10" s="52" t="s">
        <v>39</v>
      </c>
      <c r="O10" s="52" t="s">
        <v>60</v>
      </c>
      <c r="P10" s="53" t="s">
        <v>61</v>
      </c>
      <c r="Q10" s="54"/>
      <c r="R10" s="54" t="s">
        <v>62</v>
      </c>
      <c r="S10" s="55" t="s">
        <v>63</v>
      </c>
      <c r="T10" s="56"/>
      <c r="U10" s="54"/>
      <c r="V10" s="54"/>
      <c r="W10" s="57"/>
      <c r="X10" s="57">
        <v>1785000</v>
      </c>
      <c r="Y10" s="57">
        <f t="shared" si="0"/>
        <v>1999200.0000000002</v>
      </c>
      <c r="Z10" s="54"/>
      <c r="AA10" s="54">
        <v>2016</v>
      </c>
      <c r="AB10" s="54"/>
    </row>
    <row r="11" spans="1:28" ht="51">
      <c r="A11" s="29" t="s">
        <v>53</v>
      </c>
      <c r="B11" s="81" t="s">
        <v>69</v>
      </c>
      <c r="C11" s="50" t="s">
        <v>35</v>
      </c>
      <c r="D11" s="50" t="s">
        <v>70</v>
      </c>
      <c r="E11" s="51" t="s">
        <v>71</v>
      </c>
      <c r="F11" s="83" t="s">
        <v>72</v>
      </c>
      <c r="G11" s="51" t="s">
        <v>71</v>
      </c>
      <c r="H11" s="83" t="s">
        <v>72</v>
      </c>
      <c r="I11" s="51"/>
      <c r="J11" s="51"/>
      <c r="K11" s="54" t="s">
        <v>33</v>
      </c>
      <c r="L11" s="51">
        <v>100</v>
      </c>
      <c r="M11" s="51">
        <v>710000000</v>
      </c>
      <c r="N11" s="52" t="s">
        <v>39</v>
      </c>
      <c r="O11" s="52" t="s">
        <v>60</v>
      </c>
      <c r="P11" s="53" t="s">
        <v>61</v>
      </c>
      <c r="Q11" s="54"/>
      <c r="R11" s="54" t="s">
        <v>62</v>
      </c>
      <c r="S11" s="55" t="s">
        <v>63</v>
      </c>
      <c r="T11" s="56"/>
      <c r="U11" s="54"/>
      <c r="V11" s="54"/>
      <c r="W11" s="57"/>
      <c r="X11" s="57">
        <v>10246500</v>
      </c>
      <c r="Y11" s="57">
        <f t="shared" si="0"/>
        <v>11476080.000000002</v>
      </c>
      <c r="Z11" s="54"/>
      <c r="AA11" s="54">
        <v>2016</v>
      </c>
      <c r="AB11" s="54"/>
    </row>
    <row r="12" spans="1:28" ht="51">
      <c r="A12" s="29" t="s">
        <v>95</v>
      </c>
      <c r="B12" s="81" t="s">
        <v>85</v>
      </c>
      <c r="C12" s="84" t="s">
        <v>86</v>
      </c>
      <c r="D12" s="84" t="s">
        <v>87</v>
      </c>
      <c r="E12" s="85" t="s">
        <v>88</v>
      </c>
      <c r="F12" s="84" t="s">
        <v>89</v>
      </c>
      <c r="G12" s="85" t="s">
        <v>88</v>
      </c>
      <c r="H12" s="84" t="s">
        <v>89</v>
      </c>
      <c r="I12" s="85" t="s">
        <v>90</v>
      </c>
      <c r="J12" s="85" t="s">
        <v>91</v>
      </c>
      <c r="K12" s="84" t="s">
        <v>33</v>
      </c>
      <c r="L12" s="84">
        <v>100</v>
      </c>
      <c r="M12" s="85">
        <v>710000000</v>
      </c>
      <c r="N12" s="86" t="s">
        <v>39</v>
      </c>
      <c r="O12" s="86" t="s">
        <v>40</v>
      </c>
      <c r="P12" s="86" t="s">
        <v>92</v>
      </c>
      <c r="Q12" s="85"/>
      <c r="R12" s="84" t="s">
        <v>93</v>
      </c>
      <c r="S12" s="87" t="s">
        <v>94</v>
      </c>
      <c r="T12" s="84"/>
      <c r="U12" s="88"/>
      <c r="V12" s="89"/>
      <c r="W12" s="89"/>
      <c r="X12" s="90">
        <v>16069771</v>
      </c>
      <c r="Y12" s="90">
        <f t="shared" si="0"/>
        <v>17998143.520000003</v>
      </c>
      <c r="Z12" s="89" t="s">
        <v>83</v>
      </c>
      <c r="AA12" s="84">
        <v>2016</v>
      </c>
      <c r="AB12" s="84"/>
    </row>
    <row r="13" spans="1:28" ht="76.5">
      <c r="A13" s="29" t="s">
        <v>95</v>
      </c>
      <c r="B13" s="81" t="s">
        <v>106</v>
      </c>
      <c r="C13" s="84" t="s">
        <v>86</v>
      </c>
      <c r="D13" s="84" t="s">
        <v>107</v>
      </c>
      <c r="E13" s="85" t="s">
        <v>108</v>
      </c>
      <c r="F13" s="84" t="s">
        <v>109</v>
      </c>
      <c r="G13" s="85" t="s">
        <v>108</v>
      </c>
      <c r="H13" s="84" t="s">
        <v>109</v>
      </c>
      <c r="I13" s="85" t="s">
        <v>110</v>
      </c>
      <c r="J13" s="85" t="s">
        <v>111</v>
      </c>
      <c r="K13" s="84" t="s">
        <v>33</v>
      </c>
      <c r="L13" s="84">
        <v>100</v>
      </c>
      <c r="M13" s="85">
        <v>710000000</v>
      </c>
      <c r="N13" s="86" t="s">
        <v>39</v>
      </c>
      <c r="O13" s="86" t="s">
        <v>112</v>
      </c>
      <c r="P13" s="86" t="s">
        <v>113</v>
      </c>
      <c r="Q13" s="85"/>
      <c r="R13" s="84" t="s">
        <v>114</v>
      </c>
      <c r="S13" s="87" t="s">
        <v>115</v>
      </c>
      <c r="T13" s="84"/>
      <c r="U13" s="88"/>
      <c r="V13" s="91"/>
      <c r="W13" s="91"/>
      <c r="X13" s="92">
        <v>6591139.769516943</v>
      </c>
      <c r="Y13" s="92">
        <f t="shared" si="0"/>
        <v>7382076.5418589767</v>
      </c>
      <c r="Z13" s="91"/>
      <c r="AA13" s="84">
        <v>2016</v>
      </c>
      <c r="AB13" s="84"/>
    </row>
    <row r="14" spans="1:28">
      <c r="A14" s="49"/>
      <c r="B14" s="47" t="s">
        <v>31</v>
      </c>
      <c r="C14" s="50"/>
      <c r="D14" s="50"/>
      <c r="E14" s="51"/>
      <c r="F14" s="51"/>
      <c r="G14" s="58"/>
      <c r="H14" s="58"/>
      <c r="I14" s="58"/>
      <c r="J14" s="58"/>
      <c r="K14" s="50"/>
      <c r="L14" s="51"/>
      <c r="M14" s="51"/>
      <c r="N14" s="52"/>
      <c r="O14" s="52"/>
      <c r="P14" s="53"/>
      <c r="Q14" s="54"/>
      <c r="R14" s="54"/>
      <c r="S14" s="55"/>
      <c r="T14" s="56"/>
      <c r="U14" s="54"/>
      <c r="V14" s="54"/>
      <c r="W14" s="57"/>
      <c r="X14" s="48">
        <f>SUM(X9:X13)</f>
        <v>38398410.769516945</v>
      </c>
      <c r="Y14" s="48">
        <f>SUM(Y9:Y13)</f>
        <v>43006220.061858989</v>
      </c>
      <c r="Z14" s="59"/>
      <c r="AA14" s="54"/>
      <c r="AB14" s="54"/>
    </row>
    <row r="15" spans="1:28">
      <c r="A15" s="49"/>
      <c r="B15" s="6" t="s">
        <v>34</v>
      </c>
      <c r="C15" s="50"/>
      <c r="D15" s="50"/>
      <c r="E15" s="51"/>
      <c r="F15" s="51"/>
      <c r="G15" s="58"/>
      <c r="H15" s="58"/>
      <c r="I15" s="58"/>
      <c r="J15" s="58"/>
      <c r="K15" s="50"/>
      <c r="L15" s="51"/>
      <c r="M15" s="51"/>
      <c r="N15" s="52"/>
      <c r="O15" s="52"/>
      <c r="P15" s="53"/>
      <c r="Q15" s="54"/>
      <c r="R15" s="54"/>
      <c r="S15" s="55"/>
      <c r="T15" s="56"/>
      <c r="U15" s="54"/>
      <c r="V15" s="54"/>
      <c r="W15" s="57"/>
      <c r="X15" s="48"/>
      <c r="Y15" s="48"/>
      <c r="Z15" s="59"/>
      <c r="AA15" s="54"/>
      <c r="AB15" s="54"/>
    </row>
    <row r="16" spans="1:28">
      <c r="A16" s="27"/>
      <c r="B16" s="6" t="s">
        <v>30</v>
      </c>
      <c r="C16" s="14"/>
      <c r="D16" s="15"/>
      <c r="E16" s="16"/>
      <c r="F16" s="16"/>
      <c r="G16" s="17"/>
      <c r="H16" s="16"/>
      <c r="I16" s="16"/>
      <c r="J16" s="16"/>
      <c r="K16" s="18"/>
      <c r="L16" s="18"/>
      <c r="M16" s="19"/>
      <c r="N16" s="20"/>
      <c r="O16" s="19"/>
      <c r="P16" s="21"/>
      <c r="Q16" s="18"/>
      <c r="R16" s="21"/>
      <c r="S16" s="21"/>
      <c r="T16" s="18"/>
      <c r="U16" s="22"/>
      <c r="V16" s="23"/>
      <c r="W16" s="24"/>
      <c r="X16" s="31"/>
      <c r="Y16" s="31"/>
      <c r="Z16" s="24"/>
      <c r="AA16" s="12"/>
      <c r="AB16" s="11"/>
    </row>
    <row r="17" spans="1:28" ht="76.5">
      <c r="A17" s="27" t="s">
        <v>41</v>
      </c>
      <c r="B17" s="40" t="s">
        <v>51</v>
      </c>
      <c r="C17" s="35" t="s">
        <v>35</v>
      </c>
      <c r="D17" s="35" t="s">
        <v>43</v>
      </c>
      <c r="E17" s="42" t="s">
        <v>44</v>
      </c>
      <c r="F17" s="42" t="s">
        <v>45</v>
      </c>
      <c r="G17" s="42" t="s">
        <v>46</v>
      </c>
      <c r="H17" s="42" t="s">
        <v>45</v>
      </c>
      <c r="I17" s="42" t="s">
        <v>47</v>
      </c>
      <c r="J17" s="42" t="s">
        <v>48</v>
      </c>
      <c r="K17" s="44" t="s">
        <v>33</v>
      </c>
      <c r="L17" s="44">
        <v>50</v>
      </c>
      <c r="M17" s="11">
        <v>710000000</v>
      </c>
      <c r="N17" s="8" t="s">
        <v>39</v>
      </c>
      <c r="O17" s="12" t="s">
        <v>40</v>
      </c>
      <c r="P17" s="68" t="s">
        <v>42</v>
      </c>
      <c r="Q17" s="12"/>
      <c r="R17" s="12" t="s">
        <v>49</v>
      </c>
      <c r="S17" s="36" t="s">
        <v>37</v>
      </c>
      <c r="T17" s="44"/>
      <c r="U17" s="44"/>
      <c r="V17" s="45"/>
      <c r="W17" s="69"/>
      <c r="X17" s="69">
        <v>47258928.57</v>
      </c>
      <c r="Y17" s="45">
        <f>X17*1.12</f>
        <v>52929999.998400003</v>
      </c>
      <c r="Z17" s="44"/>
      <c r="AA17" s="12">
        <v>2016</v>
      </c>
      <c r="AB17" s="12"/>
    </row>
    <row r="18" spans="1:28" ht="76.5">
      <c r="A18" s="27" t="s">
        <v>41</v>
      </c>
      <c r="B18" s="40" t="s">
        <v>52</v>
      </c>
      <c r="C18" s="35" t="s">
        <v>35</v>
      </c>
      <c r="D18" s="35" t="s">
        <v>43</v>
      </c>
      <c r="E18" s="42" t="s">
        <v>44</v>
      </c>
      <c r="F18" s="42" t="s">
        <v>45</v>
      </c>
      <c r="G18" s="42" t="s">
        <v>46</v>
      </c>
      <c r="H18" s="42" t="s">
        <v>45</v>
      </c>
      <c r="I18" s="42" t="s">
        <v>47</v>
      </c>
      <c r="J18" s="42" t="s">
        <v>48</v>
      </c>
      <c r="K18" s="44" t="s">
        <v>38</v>
      </c>
      <c r="L18" s="44">
        <v>50</v>
      </c>
      <c r="M18" s="11">
        <v>710000000</v>
      </c>
      <c r="N18" s="8" t="s">
        <v>39</v>
      </c>
      <c r="O18" s="12" t="s">
        <v>40</v>
      </c>
      <c r="P18" s="68" t="s">
        <v>42</v>
      </c>
      <c r="Q18" s="12"/>
      <c r="R18" s="12" t="s">
        <v>50</v>
      </c>
      <c r="S18" s="36" t="s">
        <v>37</v>
      </c>
      <c r="T18" s="44"/>
      <c r="U18" s="44"/>
      <c r="V18" s="45"/>
      <c r="W18" s="45"/>
      <c r="X18" s="45">
        <v>29274107.140000001</v>
      </c>
      <c r="Y18" s="45">
        <f>X18*1.12</f>
        <v>32786999.996800005</v>
      </c>
      <c r="Z18" s="44"/>
      <c r="AA18" s="12">
        <v>2016</v>
      </c>
      <c r="AB18" s="12"/>
    </row>
    <row r="19" spans="1:28" ht="51">
      <c r="A19" s="27" t="s">
        <v>53</v>
      </c>
      <c r="B19" s="40" t="s">
        <v>73</v>
      </c>
      <c r="C19" s="35" t="s">
        <v>35</v>
      </c>
      <c r="D19" s="35" t="s">
        <v>55</v>
      </c>
      <c r="E19" s="70" t="s">
        <v>56</v>
      </c>
      <c r="F19" s="71" t="s">
        <v>57</v>
      </c>
      <c r="G19" s="71" t="s">
        <v>56</v>
      </c>
      <c r="H19" s="71" t="s">
        <v>57</v>
      </c>
      <c r="I19" s="72" t="s">
        <v>58</v>
      </c>
      <c r="J19" s="73" t="s">
        <v>59</v>
      </c>
      <c r="K19" s="7" t="s">
        <v>33</v>
      </c>
      <c r="L19" s="11">
        <v>100</v>
      </c>
      <c r="M19" s="11">
        <v>710000000</v>
      </c>
      <c r="N19" s="72" t="s">
        <v>39</v>
      </c>
      <c r="O19" s="72" t="s">
        <v>60</v>
      </c>
      <c r="P19" s="1" t="s">
        <v>61</v>
      </c>
      <c r="Q19" s="7"/>
      <c r="R19" s="7" t="s">
        <v>62</v>
      </c>
      <c r="S19" s="36" t="s">
        <v>63</v>
      </c>
      <c r="T19" s="74"/>
      <c r="U19" s="7"/>
      <c r="V19" s="7"/>
      <c r="W19" s="75"/>
      <c r="X19" s="75">
        <v>4639000</v>
      </c>
      <c r="Y19" s="75">
        <f>X19*1.12</f>
        <v>5195680.0000000009</v>
      </c>
      <c r="Z19" s="7" t="s">
        <v>83</v>
      </c>
      <c r="AA19" s="7">
        <v>2016</v>
      </c>
      <c r="AB19" s="76" t="s">
        <v>74</v>
      </c>
    </row>
    <row r="20" spans="1:28" ht="102">
      <c r="A20" s="27" t="s">
        <v>53</v>
      </c>
      <c r="B20" s="40" t="s">
        <v>75</v>
      </c>
      <c r="C20" s="35" t="s">
        <v>35</v>
      </c>
      <c r="D20" s="35" t="s">
        <v>65</v>
      </c>
      <c r="E20" s="70" t="s">
        <v>66</v>
      </c>
      <c r="F20" s="73" t="s">
        <v>67</v>
      </c>
      <c r="G20" s="71" t="s">
        <v>66</v>
      </c>
      <c r="H20" s="73" t="s">
        <v>67</v>
      </c>
      <c r="I20" s="11" t="s">
        <v>68</v>
      </c>
      <c r="J20" s="73" t="s">
        <v>67</v>
      </c>
      <c r="K20" s="7" t="s">
        <v>33</v>
      </c>
      <c r="L20" s="11">
        <v>100</v>
      </c>
      <c r="M20" s="11">
        <v>710000000</v>
      </c>
      <c r="N20" s="72" t="s">
        <v>39</v>
      </c>
      <c r="O20" s="72" t="s">
        <v>60</v>
      </c>
      <c r="P20" s="1" t="s">
        <v>61</v>
      </c>
      <c r="Q20" s="7"/>
      <c r="R20" s="7" t="s">
        <v>62</v>
      </c>
      <c r="S20" s="36" t="s">
        <v>63</v>
      </c>
      <c r="T20" s="74"/>
      <c r="U20" s="7"/>
      <c r="V20" s="7"/>
      <c r="W20" s="75"/>
      <c r="X20" s="75">
        <v>2677500</v>
      </c>
      <c r="Y20" s="75">
        <f>X20*1.12</f>
        <v>2998800.0000000005</v>
      </c>
      <c r="Z20" s="7" t="s">
        <v>83</v>
      </c>
      <c r="AA20" s="7">
        <v>2016</v>
      </c>
      <c r="AB20" s="76" t="s">
        <v>74</v>
      </c>
    </row>
    <row r="21" spans="1:28" ht="51">
      <c r="A21" s="27" t="s">
        <v>53</v>
      </c>
      <c r="B21" s="40" t="s">
        <v>76</v>
      </c>
      <c r="C21" s="35" t="s">
        <v>35</v>
      </c>
      <c r="D21" s="35" t="s">
        <v>70</v>
      </c>
      <c r="E21" s="70" t="s">
        <v>71</v>
      </c>
      <c r="F21" s="73" t="s">
        <v>72</v>
      </c>
      <c r="G21" s="71" t="s">
        <v>71</v>
      </c>
      <c r="H21" s="73" t="s">
        <v>72</v>
      </c>
      <c r="I21" s="11"/>
      <c r="J21" s="11"/>
      <c r="K21" s="7" t="s">
        <v>33</v>
      </c>
      <c r="L21" s="11">
        <v>100</v>
      </c>
      <c r="M21" s="11">
        <v>710000000</v>
      </c>
      <c r="N21" s="72" t="s">
        <v>39</v>
      </c>
      <c r="O21" s="72" t="s">
        <v>60</v>
      </c>
      <c r="P21" s="1" t="s">
        <v>61</v>
      </c>
      <c r="Q21" s="7"/>
      <c r="R21" s="7" t="s">
        <v>62</v>
      </c>
      <c r="S21" s="36" t="s">
        <v>63</v>
      </c>
      <c r="T21" s="74"/>
      <c r="U21" s="7"/>
      <c r="V21" s="7"/>
      <c r="W21" s="75"/>
      <c r="X21" s="75">
        <v>14515875</v>
      </c>
      <c r="Y21" s="75">
        <f>X21*1.12</f>
        <v>16257780.000000002</v>
      </c>
      <c r="Z21" s="7" t="s">
        <v>83</v>
      </c>
      <c r="AA21" s="7">
        <v>2016</v>
      </c>
      <c r="AB21" s="76" t="s">
        <v>74</v>
      </c>
    </row>
    <row r="22" spans="1:28" ht="38.25">
      <c r="A22" s="27" t="s">
        <v>77</v>
      </c>
      <c r="B22" s="40" t="s">
        <v>84</v>
      </c>
      <c r="C22" s="35" t="s">
        <v>35</v>
      </c>
      <c r="D22" s="35" t="s">
        <v>78</v>
      </c>
      <c r="E22" s="42" t="s">
        <v>79</v>
      </c>
      <c r="F22" s="71" t="s">
        <v>80</v>
      </c>
      <c r="G22" s="42" t="s">
        <v>79</v>
      </c>
      <c r="H22" s="71" t="s">
        <v>80</v>
      </c>
      <c r="I22" s="11" t="s">
        <v>81</v>
      </c>
      <c r="J22" s="11" t="s">
        <v>82</v>
      </c>
      <c r="K22" s="7" t="s">
        <v>33</v>
      </c>
      <c r="L22" s="11">
        <v>50</v>
      </c>
      <c r="M22" s="11">
        <v>710000000</v>
      </c>
      <c r="N22" s="8" t="s">
        <v>39</v>
      </c>
      <c r="O22" s="8" t="s">
        <v>40</v>
      </c>
      <c r="P22" s="1" t="s">
        <v>61</v>
      </c>
      <c r="Q22" s="7"/>
      <c r="R22" s="7" t="s">
        <v>62</v>
      </c>
      <c r="S22" s="36" t="s">
        <v>37</v>
      </c>
      <c r="T22" s="74"/>
      <c r="U22" s="7"/>
      <c r="V22" s="7"/>
      <c r="W22" s="75"/>
      <c r="X22" s="75">
        <v>9899167</v>
      </c>
      <c r="Y22" s="75">
        <f t="shared" ref="Y22:Y23" si="1">X22*1.12</f>
        <v>11087067.040000001</v>
      </c>
      <c r="Z22" s="7" t="s">
        <v>83</v>
      </c>
      <c r="AA22" s="7">
        <v>2016</v>
      </c>
      <c r="AB22" s="76"/>
    </row>
    <row r="23" spans="1:28" ht="51">
      <c r="A23" s="27" t="s">
        <v>95</v>
      </c>
      <c r="B23" s="40" t="s">
        <v>99</v>
      </c>
      <c r="C23" s="61" t="s">
        <v>86</v>
      </c>
      <c r="D23" s="61" t="s">
        <v>87</v>
      </c>
      <c r="E23" s="62" t="s">
        <v>88</v>
      </c>
      <c r="F23" s="77" t="s">
        <v>89</v>
      </c>
      <c r="G23" s="62" t="s">
        <v>88</v>
      </c>
      <c r="H23" s="77" t="s">
        <v>89</v>
      </c>
      <c r="I23" s="62" t="s">
        <v>96</v>
      </c>
      <c r="J23" s="62" t="s">
        <v>97</v>
      </c>
      <c r="K23" s="61" t="s">
        <v>33</v>
      </c>
      <c r="L23" s="61">
        <v>100</v>
      </c>
      <c r="M23" s="62">
        <v>710000000</v>
      </c>
      <c r="N23" s="63" t="s">
        <v>39</v>
      </c>
      <c r="O23" s="63" t="s">
        <v>40</v>
      </c>
      <c r="P23" s="63" t="s">
        <v>92</v>
      </c>
      <c r="Q23" s="62"/>
      <c r="R23" s="61" t="s">
        <v>93</v>
      </c>
      <c r="S23" s="60" t="s">
        <v>94</v>
      </c>
      <c r="T23" s="61"/>
      <c r="U23" s="64"/>
      <c r="V23" s="78"/>
      <c r="W23" s="78"/>
      <c r="X23" s="79">
        <v>14662274.15</v>
      </c>
      <c r="Y23" s="79">
        <f t="shared" si="1"/>
        <v>16421747.048000002</v>
      </c>
      <c r="Z23" s="78" t="s">
        <v>83</v>
      </c>
      <c r="AA23" s="61">
        <v>2016</v>
      </c>
      <c r="AB23" s="61" t="s">
        <v>98</v>
      </c>
    </row>
    <row r="24" spans="1:28" ht="51">
      <c r="A24" s="27" t="s">
        <v>95</v>
      </c>
      <c r="B24" s="40" t="s">
        <v>104</v>
      </c>
      <c r="C24" s="61" t="s">
        <v>86</v>
      </c>
      <c r="D24" s="61" t="s">
        <v>87</v>
      </c>
      <c r="E24" s="62" t="s">
        <v>88</v>
      </c>
      <c r="F24" s="77" t="s">
        <v>89</v>
      </c>
      <c r="G24" s="62" t="s">
        <v>88</v>
      </c>
      <c r="H24" s="77" t="s">
        <v>89</v>
      </c>
      <c r="I24" s="62" t="s">
        <v>100</v>
      </c>
      <c r="J24" s="62" t="s">
        <v>101</v>
      </c>
      <c r="K24" s="61" t="s">
        <v>33</v>
      </c>
      <c r="L24" s="61">
        <v>100</v>
      </c>
      <c r="M24" s="62">
        <v>710000000</v>
      </c>
      <c r="N24" s="63" t="s">
        <v>39</v>
      </c>
      <c r="O24" s="63" t="s">
        <v>40</v>
      </c>
      <c r="P24" s="63" t="s">
        <v>92</v>
      </c>
      <c r="Q24" s="62"/>
      <c r="R24" s="61" t="s">
        <v>93</v>
      </c>
      <c r="S24" s="60" t="s">
        <v>94</v>
      </c>
      <c r="T24" s="61"/>
      <c r="U24" s="64"/>
      <c r="V24" s="78"/>
      <c r="W24" s="78"/>
      <c r="X24" s="79">
        <v>5206351.6500000004</v>
      </c>
      <c r="Y24" s="79">
        <f t="shared" ref="Y24" si="2">X24*1.12</f>
        <v>5831113.8480000012</v>
      </c>
      <c r="Z24" s="78" t="s">
        <v>83</v>
      </c>
      <c r="AA24" s="61">
        <v>2016</v>
      </c>
      <c r="AB24" s="61"/>
    </row>
    <row r="25" spans="1:28" ht="51">
      <c r="A25" s="27" t="s">
        <v>95</v>
      </c>
      <c r="B25" s="40" t="s">
        <v>105</v>
      </c>
      <c r="C25" s="61" t="s">
        <v>86</v>
      </c>
      <c r="D25" s="61" t="s">
        <v>87</v>
      </c>
      <c r="E25" s="62" t="s">
        <v>88</v>
      </c>
      <c r="F25" s="77" t="s">
        <v>89</v>
      </c>
      <c r="G25" s="62" t="s">
        <v>88</v>
      </c>
      <c r="H25" s="77" t="s">
        <v>89</v>
      </c>
      <c r="I25" s="62" t="s">
        <v>102</v>
      </c>
      <c r="J25" s="62" t="s">
        <v>103</v>
      </c>
      <c r="K25" s="61" t="s">
        <v>33</v>
      </c>
      <c r="L25" s="61">
        <v>100</v>
      </c>
      <c r="M25" s="62">
        <v>710000000</v>
      </c>
      <c r="N25" s="63" t="s">
        <v>39</v>
      </c>
      <c r="O25" s="63" t="s">
        <v>40</v>
      </c>
      <c r="P25" s="63" t="s">
        <v>92</v>
      </c>
      <c r="Q25" s="62"/>
      <c r="R25" s="61" t="s">
        <v>93</v>
      </c>
      <c r="S25" s="60" t="s">
        <v>94</v>
      </c>
      <c r="T25" s="61"/>
      <c r="U25" s="64"/>
      <c r="V25" s="78"/>
      <c r="W25" s="78"/>
      <c r="X25" s="79">
        <v>5068194.7300000004</v>
      </c>
      <c r="Y25" s="79">
        <f t="shared" ref="Y25:Y26" si="3">X25*1.12</f>
        <v>5676378.0976000009</v>
      </c>
      <c r="Z25" s="78" t="s">
        <v>83</v>
      </c>
      <c r="AA25" s="61">
        <v>2016</v>
      </c>
      <c r="AB25" s="61"/>
    </row>
    <row r="26" spans="1:28" ht="76.5">
      <c r="A26" s="27" t="s">
        <v>95</v>
      </c>
      <c r="B26" s="40" t="s">
        <v>116</v>
      </c>
      <c r="C26" s="61" t="s">
        <v>86</v>
      </c>
      <c r="D26" s="61" t="s">
        <v>107</v>
      </c>
      <c r="E26" s="62" t="s">
        <v>108</v>
      </c>
      <c r="F26" s="77" t="s">
        <v>109</v>
      </c>
      <c r="G26" s="62" t="s">
        <v>108</v>
      </c>
      <c r="H26" s="77" t="s">
        <v>109</v>
      </c>
      <c r="I26" s="62" t="s">
        <v>110</v>
      </c>
      <c r="J26" s="62" t="s">
        <v>111</v>
      </c>
      <c r="K26" s="61" t="s">
        <v>33</v>
      </c>
      <c r="L26" s="61">
        <v>100</v>
      </c>
      <c r="M26" s="62">
        <v>710000000</v>
      </c>
      <c r="N26" s="63" t="s">
        <v>39</v>
      </c>
      <c r="O26" s="63" t="s">
        <v>112</v>
      </c>
      <c r="P26" s="63" t="s">
        <v>113</v>
      </c>
      <c r="Q26" s="62"/>
      <c r="R26" s="61" t="s">
        <v>114</v>
      </c>
      <c r="S26" s="60" t="s">
        <v>115</v>
      </c>
      <c r="T26" s="61"/>
      <c r="U26" s="64"/>
      <c r="V26" s="65"/>
      <c r="W26" s="65"/>
      <c r="X26" s="80">
        <v>6589187.4400000004</v>
      </c>
      <c r="Y26" s="80">
        <f t="shared" si="3"/>
        <v>7379889.9328000015</v>
      </c>
      <c r="Z26" s="65"/>
      <c r="AA26" s="61">
        <v>2016</v>
      </c>
      <c r="AB26" s="76" t="s">
        <v>74</v>
      </c>
    </row>
    <row r="27" spans="1:28">
      <c r="A27" s="41"/>
      <c r="B27" s="13" t="s">
        <v>31</v>
      </c>
      <c r="C27" s="35"/>
      <c r="D27" s="43"/>
      <c r="E27" s="42"/>
      <c r="F27" s="42"/>
      <c r="G27" s="42"/>
      <c r="H27" s="42"/>
      <c r="I27" s="42"/>
      <c r="J27" s="42"/>
      <c r="K27" s="44"/>
      <c r="L27" s="44"/>
      <c r="M27" s="11"/>
      <c r="N27" s="8"/>
      <c r="O27" s="8"/>
      <c r="P27" s="1"/>
      <c r="Q27" s="12"/>
      <c r="R27" s="7"/>
      <c r="S27" s="36"/>
      <c r="T27" s="44"/>
      <c r="U27" s="44"/>
      <c r="V27" s="45"/>
      <c r="W27" s="45"/>
      <c r="X27" s="24">
        <f>SUM(X17:X26)</f>
        <v>139790585.68000004</v>
      </c>
      <c r="Y27" s="24">
        <f>SUM(Y17:Y26)</f>
        <v>156565455.96160001</v>
      </c>
      <c r="Z27" s="44"/>
      <c r="AA27" s="7"/>
      <c r="AB27" s="46"/>
    </row>
    <row r="28" spans="1:28">
      <c r="A28" s="41"/>
      <c r="B28" s="40"/>
      <c r="C28" s="35"/>
      <c r="D28" s="43"/>
      <c r="E28" s="42"/>
      <c r="F28" s="42"/>
      <c r="G28" s="42"/>
      <c r="H28" s="42"/>
      <c r="I28" s="42"/>
      <c r="J28" s="42"/>
      <c r="K28" s="44"/>
      <c r="L28" s="44"/>
      <c r="M28" s="11"/>
      <c r="N28" s="8"/>
      <c r="O28" s="8"/>
      <c r="P28" s="1"/>
      <c r="Q28" s="12"/>
      <c r="R28" s="7"/>
      <c r="S28" s="36"/>
      <c r="T28" s="44"/>
      <c r="U28" s="44"/>
      <c r="V28" s="45"/>
      <c r="W28" s="45"/>
      <c r="X28" s="45"/>
      <c r="Y28" s="45"/>
      <c r="Z28" s="44"/>
      <c r="AA28" s="7"/>
      <c r="AB28" s="46"/>
    </row>
    <row r="29" spans="1:28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2"/>
      <c r="Y29" s="38">
        <f>Y14</f>
        <v>43006220.061858989</v>
      </c>
      <c r="Z29" s="27" t="s">
        <v>27</v>
      </c>
      <c r="AA29" s="27"/>
      <c r="AB29" s="27"/>
    </row>
    <row r="30" spans="1:28">
      <c r="X30" s="33"/>
      <c r="Y30" s="33">
        <f>Y27</f>
        <v>156565455.96160001</v>
      </c>
      <c r="Z30" s="28" t="s">
        <v>28</v>
      </c>
    </row>
    <row r="31" spans="1:28">
      <c r="X31" s="34">
        <v>3192000000.0000005</v>
      </c>
      <c r="Y31" s="34">
        <v>129669646511.36539</v>
      </c>
    </row>
    <row r="32" spans="1:28">
      <c r="X32" s="34">
        <v>129783205747.26511</v>
      </c>
      <c r="Y32" s="34">
        <f>Y31-Y29+Y30</f>
        <v>129783205747.26512</v>
      </c>
    </row>
    <row r="33" spans="7:25">
      <c r="X33" s="34"/>
      <c r="Y33" s="34">
        <f>X32-Y32</f>
        <v>0</v>
      </c>
    </row>
    <row r="34" spans="7:25">
      <c r="X34" s="34"/>
      <c r="Y34" s="34"/>
    </row>
    <row r="35" spans="7:25">
      <c r="X35" s="34"/>
      <c r="Y35" s="34"/>
    </row>
    <row r="36" spans="7:25">
      <c r="G36" s="25" t="s">
        <v>32</v>
      </c>
      <c r="X36" s="34"/>
      <c r="Y36" s="34"/>
    </row>
    <row r="37" spans="7:25">
      <c r="X37" s="34"/>
      <c r="Y37" s="34"/>
    </row>
    <row r="38" spans="7:25">
      <c r="X38" s="34"/>
      <c r="Y38" s="34"/>
    </row>
    <row r="39" spans="7:25">
      <c r="X39" s="34"/>
      <c r="Y39" s="34"/>
    </row>
    <row r="40" spans="7:25">
      <c r="X40" s="34"/>
      <c r="Y40" s="34"/>
    </row>
    <row r="41" spans="7:25">
      <c r="X41" s="34"/>
      <c r="Y41" s="34"/>
    </row>
    <row r="42" spans="7:25">
      <c r="X42" s="34"/>
      <c r="Y42" s="34"/>
    </row>
    <row r="43" spans="7:25">
      <c r="X43" s="34"/>
      <c r="Y43" s="34"/>
    </row>
    <row r="44" spans="7:25">
      <c r="X44" s="34"/>
      <c r="Y44" s="34"/>
    </row>
    <row r="45" spans="7:25">
      <c r="X45" s="34"/>
      <c r="Y45" s="34"/>
    </row>
    <row r="46" spans="7:25">
      <c r="X46" s="34"/>
      <c r="Y46" s="34"/>
    </row>
    <row r="47" spans="7:25">
      <c r="X47" s="34"/>
      <c r="Y47" s="34"/>
    </row>
    <row r="48" spans="7:25">
      <c r="X48" s="34"/>
      <c r="Y48" s="34"/>
    </row>
    <row r="49" spans="24:25">
      <c r="X49" s="34"/>
      <c r="Y49" s="34"/>
    </row>
    <row r="50" spans="24:25">
      <c r="X50" s="34"/>
      <c r="Y50" s="34"/>
    </row>
    <row r="51" spans="24:25">
      <c r="X51" s="34"/>
      <c r="Y51" s="34"/>
    </row>
    <row r="52" spans="24:25">
      <c r="X52" s="34"/>
      <c r="Y52" s="34"/>
    </row>
    <row r="53" spans="24:25">
      <c r="X53" s="34"/>
      <c r="Y53" s="34"/>
    </row>
    <row r="54" spans="24:25">
      <c r="X54" s="34"/>
      <c r="Y54" s="34"/>
    </row>
    <row r="55" spans="24:25">
      <c r="X55" s="34"/>
      <c r="Y55" s="34"/>
    </row>
    <row r="56" spans="24:25">
      <c r="X56" s="34"/>
      <c r="Y56" s="34"/>
    </row>
    <row r="57" spans="24:25">
      <c r="X57" s="34"/>
      <c r="Y57" s="34"/>
    </row>
    <row r="58" spans="24:25">
      <c r="X58" s="34"/>
      <c r="Y58" s="34"/>
    </row>
    <row r="59" spans="24:25">
      <c r="X59" s="34"/>
      <c r="Y59" s="34"/>
    </row>
    <row r="60" spans="24:25">
      <c r="X60" s="34"/>
      <c r="Y60" s="34"/>
    </row>
    <row r="61" spans="24:25">
      <c r="X61" s="34"/>
      <c r="Y61" s="34"/>
    </row>
    <row r="62" spans="24:25">
      <c r="X62" s="34"/>
      <c r="Y62" s="34"/>
    </row>
    <row r="63" spans="24:25">
      <c r="X63" s="34"/>
      <c r="Y63" s="34"/>
    </row>
    <row r="64" spans="24:25">
      <c r="X64" s="34"/>
      <c r="Y64" s="34"/>
    </row>
    <row r="65" spans="24:25">
      <c r="X65" s="34"/>
      <c r="Y65" s="34"/>
    </row>
    <row r="66" spans="24:25">
      <c r="X66" s="34"/>
      <c r="Y66" s="34"/>
    </row>
    <row r="67" spans="24:25">
      <c r="X67" s="34"/>
      <c r="Y67" s="34"/>
    </row>
    <row r="68" spans="24:25">
      <c r="X68" s="34"/>
      <c r="Y68" s="34"/>
    </row>
    <row r="69" spans="24:25">
      <c r="X69" s="34"/>
      <c r="Y69" s="34"/>
    </row>
    <row r="70" spans="24:25">
      <c r="X70" s="34"/>
      <c r="Y70" s="34"/>
    </row>
    <row r="71" spans="24:25">
      <c r="X71" s="34"/>
      <c r="Y71" s="34"/>
    </row>
    <row r="72" spans="24:25">
      <c r="X72" s="34"/>
      <c r="Y72" s="34"/>
    </row>
    <row r="73" spans="24:25">
      <c r="X73" s="34"/>
      <c r="Y73" s="34"/>
    </row>
    <row r="74" spans="24:25">
      <c r="X74" s="34"/>
      <c r="Y74" s="34"/>
    </row>
    <row r="75" spans="24:25">
      <c r="X75" s="34"/>
      <c r="Y75" s="34"/>
    </row>
    <row r="76" spans="24:25">
      <c r="X76" s="34"/>
      <c r="Y76" s="34"/>
    </row>
    <row r="77" spans="24:25">
      <c r="X77" s="34"/>
      <c r="Y77" s="34"/>
    </row>
    <row r="78" spans="24:25">
      <c r="X78" s="34"/>
      <c r="Y78" s="34"/>
    </row>
    <row r="79" spans="24:25">
      <c r="X79" s="34"/>
      <c r="Y79" s="34"/>
    </row>
    <row r="80" spans="24:25">
      <c r="X80" s="34"/>
      <c r="Y80" s="34"/>
    </row>
    <row r="81" spans="24:25">
      <c r="X81" s="34"/>
      <c r="Y81" s="34"/>
    </row>
    <row r="82" spans="24:25">
      <c r="X82" s="34"/>
      <c r="Y82" s="34"/>
    </row>
    <row r="83" spans="24:25">
      <c r="X83" s="34"/>
      <c r="Y83" s="34"/>
    </row>
    <row r="84" spans="24:25">
      <c r="X84" s="34"/>
      <c r="Y84" s="34"/>
    </row>
    <row r="85" spans="24:25">
      <c r="X85" s="34"/>
      <c r="Y85" s="34"/>
    </row>
    <row r="86" spans="24:25">
      <c r="X86" s="34"/>
      <c r="Y86" s="34"/>
    </row>
    <row r="87" spans="24:25">
      <c r="X87" s="34"/>
      <c r="Y87" s="34"/>
    </row>
    <row r="88" spans="24:25">
      <c r="X88" s="34"/>
      <c r="Y88" s="34"/>
    </row>
    <row r="89" spans="24:25">
      <c r="X89" s="34"/>
      <c r="Y89" s="34"/>
    </row>
    <row r="90" spans="24:25">
      <c r="X90" s="34"/>
      <c r="Y90" s="34"/>
    </row>
    <row r="91" spans="24:25">
      <c r="X91" s="34"/>
      <c r="Y91" s="34"/>
    </row>
    <row r="92" spans="24:25">
      <c r="X92" s="34"/>
      <c r="Y92" s="34"/>
    </row>
    <row r="93" spans="24:25">
      <c r="X93" s="34"/>
      <c r="Y93" s="34"/>
    </row>
    <row r="94" spans="24:25">
      <c r="X94" s="34"/>
      <c r="Y94" s="34"/>
    </row>
    <row r="95" spans="24:25">
      <c r="X95" s="34"/>
      <c r="Y95" s="34"/>
    </row>
    <row r="96" spans="24:25">
      <c r="X96" s="34"/>
      <c r="Y96" s="34"/>
    </row>
    <row r="97" spans="24:25">
      <c r="X97" s="34"/>
      <c r="Y97" s="34"/>
    </row>
    <row r="98" spans="24:25">
      <c r="X98" s="34"/>
      <c r="Y98" s="34"/>
    </row>
    <row r="99" spans="24:25">
      <c r="X99" s="34"/>
      <c r="Y99" s="34"/>
    </row>
    <row r="100" spans="24:25">
      <c r="X100" s="34"/>
      <c r="Y100" s="34"/>
    </row>
  </sheetData>
  <autoFilter ref="A6:AB27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2016-06-30T12:23:27Z</dcterms:modified>
</cp:coreProperties>
</file>