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65" windowWidth="14805" windowHeight="55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Лист1!$A$6:$AB$26</definedName>
  </definedNames>
  <calcPr calcId="145621"/>
</workbook>
</file>

<file path=xl/calcChain.xml><?xml version="1.0" encoding="utf-8"?>
<calcChain xmlns="http://schemas.openxmlformats.org/spreadsheetml/2006/main">
  <c r="Y29" i="1" l="1"/>
  <c r="Y28" i="1"/>
  <c r="Y26" i="1"/>
  <c r="X26" i="1"/>
  <c r="Y25" i="1"/>
  <c r="X25" i="1"/>
  <c r="X13" i="1"/>
  <c r="X14" i="1" s="1"/>
  <c r="Y23" i="1"/>
  <c r="Y24" i="1"/>
  <c r="X17" i="1"/>
  <c r="Y17" i="1" s="1"/>
  <c r="Y18" i="1" s="1"/>
  <c r="X10" i="1"/>
  <c r="X9" i="1"/>
  <c r="Y9" i="1" s="1"/>
  <c r="Y10" i="1" s="1"/>
  <c r="X18" i="1" l="1"/>
  <c r="Y22" i="1" l="1"/>
  <c r="Y12" i="1" l="1"/>
  <c r="Y13" i="1" s="1"/>
  <c r="Y14" i="1" s="1"/>
  <c r="Y21" i="1"/>
  <c r="Y20" i="1"/>
  <c r="Y31" i="1" l="1"/>
  <c r="Y32" i="1" l="1"/>
</calcChain>
</file>

<file path=xl/sharedStrings.xml><?xml version="1.0" encoding="utf-8"?>
<sst xmlns="http://schemas.openxmlformats.org/spreadsheetml/2006/main" count="180" uniqueCount="109">
  <si>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</si>
  <si>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</si>
  <si>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</si>
  <si>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</si>
  <si>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</si>
  <si>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</si>
  <si>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</si>
  <si>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</si>
  <si>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</si>
  <si>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</si>
  <si>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</si>
  <si>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</si>
  <si>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</si>
  <si>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</si>
  <si>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</si>
  <si>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</si>
  <si>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</si>
  <si>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</si>
  <si>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</si>
  <si>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</si>
  <si>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</si>
  <si>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</si>
  <si>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</si>
  <si>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</si>
  <si>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</si>
  <si>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</si>
  <si>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</si>
  <si>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</si>
  <si>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</si>
  <si>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</si>
  <si>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</si>
  <si>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</si>
  <si>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 xml:space="preserve"> </t>
  </si>
  <si>
    <t>итого включить</t>
  </si>
  <si>
    <t>г.Астана, пр.Кабанбай батыра 17</t>
  </si>
  <si>
    <t>оплата по факту оказания услуг</t>
  </si>
  <si>
    <t>ЭОТТ</t>
  </si>
  <si>
    <t>с даты заключения договора по 31 декабря 2016 года</t>
  </si>
  <si>
    <t>апрель, май 2016 года</t>
  </si>
  <si>
    <t>ОИ</t>
  </si>
  <si>
    <t>ДМиРН</t>
  </si>
  <si>
    <t>Включить следующие позиции</t>
  </si>
  <si>
    <t>1. Товары</t>
  </si>
  <si>
    <t xml:space="preserve">АО "РД"КазМунайГаз" </t>
  </si>
  <si>
    <t>Республика Казахстан</t>
  </si>
  <si>
    <t>137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</si>
  <si>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</si>
  <si>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</si>
  <si>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 xml:space="preserve">Зертханалық/зертхана-құралжабдық зерттеу жүргізу жөніндегі қызметтер </t>
  </si>
  <si>
    <t>Услуги независимых лабораторных исследований для таможенного декларирования товаров (мазут, ВГО, печное топливо)</t>
  </si>
  <si>
    <t>тауарлады кедендік декларациялау ушін тәуелсіз зертханалық зерттеулерді жүргізу жөніндегі қызметтер</t>
  </si>
  <si>
    <t>г.Астана, пр.Кабанбай батыра 18</t>
  </si>
  <si>
    <t>итого по товарам</t>
  </si>
  <si>
    <t xml:space="preserve"> май, июнь   2016 года</t>
  </si>
  <si>
    <t>г.Атырау</t>
  </si>
  <si>
    <t>г.Павлодар</t>
  </si>
  <si>
    <t>143 У</t>
  </si>
  <si>
    <t>137-1 У</t>
  </si>
  <si>
    <t>столбец - 7, 11, 12, 20, 21</t>
  </si>
  <si>
    <t>АО "РД "КазМунайГаз"</t>
  </si>
  <si>
    <t>84.21.11.000.001.00.0777.000000000000</t>
  </si>
  <si>
    <t>Услуги по оформлению виз, консульский сбор</t>
  </si>
  <si>
    <t>Виза рәсімдеу бойынша қызметтер, консулдық алым</t>
  </si>
  <si>
    <t>Услуги визовой поддержки, консульский сбор/ Визовая поддержка для командированных сотрудников ЦА, расходы на консульские сборы</t>
  </si>
  <si>
    <t>ОА іссапарға жіберілген қызметкерлері үшін визалық қолдау, консулдық алымдарға арналған шығыстар</t>
  </si>
  <si>
    <t>ЭЦПП</t>
  </si>
  <si>
    <t>г.Астана</t>
  </si>
  <si>
    <t>142 У</t>
  </si>
  <si>
    <t>ДСПиХО</t>
  </si>
  <si>
    <t>Исключить следующие позиции</t>
  </si>
  <si>
    <t>21 Т</t>
  </si>
  <si>
    <t>20.59.42.900.009.00.0168.000000000000</t>
  </si>
  <si>
    <t xml:space="preserve"> Монометиланилин (N-метиланилин)</t>
  </si>
  <si>
    <t>Монометиланилин (N-метиланилин)</t>
  </si>
  <si>
    <t>технический, присадка к топливу, для повышения октанового числа</t>
  </si>
  <si>
    <t>техникалық, отынға қоспа, октан санын арттыру үшін</t>
  </si>
  <si>
    <t xml:space="preserve">Октаноповышающие присадки - Присадки N-метиланилин (ММА) для повышения октанового числа автобензина и улучшения качественных параметров </t>
  </si>
  <si>
    <t xml:space="preserve">Октан арттырушы қоспалар - авто жанармайдың октан санын арттыру және сапалық параметрлерін жақсартуға арналған N-метиланилин (ММА) отырғыштары </t>
  </si>
  <si>
    <t>март, апрель 2016 года</t>
  </si>
  <si>
    <t>Атырауская область, г.Атырау, ул. З.Кабдолова,1, склад ТОО "АНПЗ"</t>
  </si>
  <si>
    <t>DDP</t>
  </si>
  <si>
    <t>с даты заключения договора по 31 декабря 2016 года (в течении 15 календарных дней с даты получения заявки на поставку товара)</t>
  </si>
  <si>
    <t>оплата по факту поставки товара</t>
  </si>
  <si>
    <t>тонна (метрическая)</t>
  </si>
  <si>
    <t>21-1 Т</t>
  </si>
  <si>
    <t>июнь, июль 2016 года</t>
  </si>
  <si>
    <t>столбец - 11</t>
  </si>
  <si>
    <t>ДУПиОТ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</si>
  <si>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</si>
  <si>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</si>
  <si>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Конференциялар/семинарлар/форумдар/конкурстар/корпоративтік/спорттық/мәдени/мерекелік және сол сияқты іс-шараларды ұйымдастыру/өткізу жөніндегі қызмет көрсетулер</t>
  </si>
  <si>
    <t xml:space="preserve">Услуги по организации и проведению форума «День молодых специалистов» АО «РД «КазМунайГаз» </t>
  </si>
  <si>
    <t>"ҚазМұнайГаз" БӨ" АҚ Жас мамандар күні форумын ұйымдастыру және өткізу жөніндегі қызмет көрсетулер</t>
  </si>
  <si>
    <t>с даты заключения договора по 31 июля 2016 года</t>
  </si>
  <si>
    <t>ОВХ</t>
  </si>
  <si>
    <t>май 2016 года</t>
  </si>
  <si>
    <t>г.Кызылорда</t>
  </si>
  <si>
    <t>144 У</t>
  </si>
  <si>
    <t>ДГиРМ</t>
  </si>
  <si>
    <t>62.09.20.000.000.00.0777.000000000000</t>
  </si>
  <si>
    <t>Услуги по администрированию и техническому обслуживанию  программного обеспечения</t>
  </si>
  <si>
    <t>Бабына келтіруді, алып жүруді және ағымдағы қызмет көрсетуді қоса алғанда БК техникалық қолдау</t>
  </si>
  <si>
    <t>Услуги по технической поддержке программного комплекса OFM для оперативного геолого-промыслового анализа и прогноза показателей разработки</t>
  </si>
  <si>
    <t>OFM БҚ техникалық қолдау бойынша қызметтер</t>
  </si>
  <si>
    <t xml:space="preserve"> г.Астана, пр.Кабанбай батыра 17</t>
  </si>
  <si>
    <t>итого исключить</t>
  </si>
  <si>
    <t>145 У</t>
  </si>
  <si>
    <t>к приказу АО "РД "КазМунайГаз" № 128/П от 17.05.2016 года</t>
  </si>
  <si>
    <t>VI изменения и дополнения в План закупок товаров, работ и услуг  АО «РД «КазМунайГаз»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</si>
</sst>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4" fontId="22" fillId="0" borderId="0" xfId="0" applyNumberFormat="1" applyFont="1"/>
    <xf numFmtId="4" fontId="61" fillId="0" borderId="1" xfId="13" applyNumberFormat="1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1" xfId="14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0" applyNumberFormat="1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0" xfId="14" applyFont="1" applyFill="1" applyBorder="1" applyAlignment="1">
      <alignment horizontal="center" vertical="center" wrapText="1"/>
    </xf>
    <xf numFmtId="4" fontId="59" fillId="2" borderId="1" xfId="27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59" fillId="2" borderId="1" xfId="14" applyFont="1" applyFill="1" applyBorder="1" applyAlignment="1">
      <alignment horizontal="center" vertical="center" wrapText="1"/>
    </xf>
    <xf numFmtId="0" fontId="62" fillId="2" borderId="1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59" fillId="2" borderId="2" xfId="270" applyNumberFormat="1" applyFont="1" applyFill="1" applyBorder="1" applyAlignment="1">
      <alignment horizontal="center" vertical="center" wrapText="1"/>
    </xf>
    <xf numFmtId="4" fontId="57" fillId="0" borderId="1" xfId="27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 wrapText="1"/>
    </xf>
    <xf numFmtId="0" fontId="55" fillId="0" borderId="21" xfId="13" applyFont="1" applyBorder="1" applyAlignment="1">
      <alignment horizontal="center" vertical="top" wrapText="1"/>
    </xf>
    <xf numFmtId="0" fontId="55" fillId="0" borderId="1" xfId="13" applyFont="1" applyBorder="1" applyAlignment="1">
      <alignment horizontal="center" vertical="top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62" fillId="0" borderId="1" xfId="14" quotePrefix="1" applyFont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/>
    </xf>
    <xf numFmtId="0" fontId="16" fillId="2" borderId="1" xfId="13" applyFont="1" applyFill="1" applyBorder="1" applyAlignment="1">
      <alignment horizontal="center" vertical="center" wrapText="1"/>
    </xf>
    <xf numFmtId="3" fontId="16" fillId="2" borderId="1" xfId="14" applyNumberFormat="1" applyFont="1" applyFill="1" applyBorder="1" applyAlignment="1">
      <alignment horizontal="center" vertical="center"/>
    </xf>
    <xf numFmtId="4" fontId="16" fillId="2" borderId="1" xfId="14" applyNumberFormat="1" applyFont="1" applyFill="1" applyBorder="1" applyAlignment="1">
      <alignment horizontal="center" vertical="center"/>
    </xf>
    <xf numFmtId="0" fontId="16" fillId="2" borderId="1" xfId="14" applyNumberFormat="1" applyFont="1" applyFill="1" applyBorder="1" applyAlignment="1">
      <alignment horizontal="center" vertical="center" wrapText="1"/>
    </xf>
    <xf numFmtId="0" fontId="16" fillId="2" borderId="1" xfId="20" applyNumberFormat="1" applyFont="1" applyFill="1" applyBorder="1" applyAlignment="1">
      <alignment horizontal="center" vertical="center" wrapText="1"/>
    </xf>
    <xf numFmtId="0" fontId="16" fillId="2" borderId="1" xfId="266" applyFont="1" applyFill="1" applyBorder="1" applyAlignment="1">
      <alignment horizontal="center" vertical="center" wrapText="1"/>
    </xf>
    <xf numFmtId="0" fontId="16" fillId="2" borderId="1" xfId="265" applyFont="1" applyFill="1" applyBorder="1" applyAlignment="1">
      <alignment horizontal="center" vertical="center" wrapText="1"/>
    </xf>
    <xf numFmtId="0" fontId="16" fillId="2" borderId="2" xfId="14" applyNumberFormat="1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60" fillId="2" borderId="1" xfId="14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2" applyFont="1" applyFill="1" applyBorder="1" applyAlignment="1">
      <alignment horizontal="center" vertical="center" wrapText="1"/>
    </xf>
    <xf numFmtId="0" fontId="60" fillId="2" borderId="1" xfId="19" applyFont="1" applyFill="1" applyBorder="1" applyAlignment="1">
      <alignment horizontal="center" vertical="center" wrapText="1"/>
    </xf>
    <xf numFmtId="0" fontId="60" fillId="2" borderId="20" xfId="14" applyFont="1" applyFill="1" applyBorder="1" applyAlignment="1">
      <alignment horizontal="center" vertical="center" wrapText="1"/>
    </xf>
    <xf numFmtId="4" fontId="60" fillId="2" borderId="1" xfId="270" applyNumberFormat="1" applyFont="1" applyFill="1" applyBorder="1" applyAlignment="1">
      <alignment horizontal="center" vertical="center" wrapText="1"/>
    </xf>
    <xf numFmtId="4" fontId="60" fillId="0" borderId="1" xfId="270" applyNumberFormat="1" applyFont="1" applyFill="1" applyBorder="1" applyAlignment="1">
      <alignment horizontal="center" vertical="center" wrapText="1"/>
    </xf>
    <xf numFmtId="0" fontId="61" fillId="0" borderId="21" xfId="13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/>
    </xf>
    <xf numFmtId="0" fontId="61" fillId="0" borderId="21" xfId="13" applyFont="1" applyFill="1" applyBorder="1" applyAlignment="1">
      <alignment horizontal="center" vertical="top" wrapText="1"/>
    </xf>
    <xf numFmtId="0" fontId="61" fillId="0" borderId="1" xfId="13" applyFont="1" applyFill="1" applyBorder="1" applyAlignment="1">
      <alignment horizontal="center" vertical="top" wrapText="1"/>
    </xf>
    <xf numFmtId="4" fontId="22" fillId="0" borderId="1" xfId="270" applyNumberFormat="1" applyFont="1" applyFill="1" applyBorder="1" applyAlignment="1">
      <alignment horizontal="center" vertical="center" wrapText="1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2 3 2 2" xfId="271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tabSelected="1" zoomScale="80" zoomScaleNormal="80" workbookViewId="0">
      <selection activeCell="F17" sqref="F17"/>
    </sheetView>
  </sheetViews>
  <sheetFormatPr defaultRowHeight="12.75"/>
  <cols>
    <col min="1" max="1" width="17.28515625" style="25" customWidth="1"/>
    <col min="2" max="3" width="9.140625" style="25"/>
    <col min="4" max="4" width="12" style="25" customWidth="1"/>
    <col min="5" max="5" width="26.7109375" style="25" customWidth="1"/>
    <col min="6" max="6" width="23.85546875" style="25" customWidth="1"/>
    <col min="7" max="7" width="31.140625" style="25" customWidth="1"/>
    <col min="8" max="8" width="32" style="25" customWidth="1"/>
    <col min="9" max="9" width="33" style="25" customWidth="1"/>
    <col min="10" max="10" width="32" style="25" customWidth="1"/>
    <col min="11" max="12" width="9.140625" style="25"/>
    <col min="13" max="13" width="11.42578125" style="25" customWidth="1"/>
    <col min="14" max="14" width="11.85546875" style="25" customWidth="1"/>
    <col min="15" max="15" width="13.28515625" style="25" customWidth="1"/>
    <col min="16" max="16" width="15.5703125" style="25" customWidth="1"/>
    <col min="17" max="17" width="9.140625" style="25" customWidth="1"/>
    <col min="18" max="18" width="16.85546875" style="25" customWidth="1"/>
    <col min="19" max="19" width="31.28515625" style="25" customWidth="1"/>
    <col min="20" max="20" width="9.140625" style="25" customWidth="1"/>
    <col min="21" max="21" width="11.28515625" style="25" customWidth="1"/>
    <col min="22" max="22" width="13.5703125" style="25" customWidth="1"/>
    <col min="23" max="23" width="17.42578125" style="25" customWidth="1"/>
    <col min="24" max="24" width="19.42578125" style="25" customWidth="1"/>
    <col min="25" max="25" width="19.85546875" style="25" customWidth="1"/>
    <col min="26" max="26" width="6.5703125" style="25" customWidth="1"/>
    <col min="27" max="27" width="9.140625" style="25"/>
    <col min="28" max="28" width="22.42578125" style="25" customWidth="1"/>
    <col min="29" max="16384" width="9.140625" style="25"/>
  </cols>
  <sheetData>
    <row r="1" spans="1:28">
      <c r="X1" s="26" t="s">
        <v>29</v>
      </c>
    </row>
    <row r="2" spans="1:28">
      <c r="X2" s="26" t="s">
        <v>107</v>
      </c>
    </row>
    <row r="4" spans="1:28">
      <c r="B4" s="102" t="s">
        <v>108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ht="77.25" thickBot="1">
      <c r="A5" s="27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27"/>
      <c r="B6" s="9">
        <v>1</v>
      </c>
      <c r="C6" s="10">
        <v>2</v>
      </c>
      <c r="D6" s="10">
        <v>3</v>
      </c>
      <c r="E6" s="10">
        <v>4</v>
      </c>
      <c r="F6" s="10"/>
      <c r="G6" s="10">
        <v>5</v>
      </c>
      <c r="H6" s="10"/>
      <c r="I6" s="10">
        <v>6</v>
      </c>
      <c r="J6" s="10"/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</row>
    <row r="7" spans="1:28" ht="13.5">
      <c r="A7" s="27"/>
      <c r="B7" s="30" t="s">
        <v>69</v>
      </c>
      <c r="C7" s="80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3.5">
      <c r="A8" s="27"/>
      <c r="B8" s="30" t="s">
        <v>42</v>
      </c>
      <c r="C8" s="80"/>
      <c r="D8" s="80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ht="102">
      <c r="A9" s="29" t="s">
        <v>40</v>
      </c>
      <c r="B9" s="93" t="s">
        <v>70</v>
      </c>
      <c r="C9" s="94" t="s">
        <v>43</v>
      </c>
      <c r="D9" s="94" t="s">
        <v>71</v>
      </c>
      <c r="E9" s="95" t="s">
        <v>72</v>
      </c>
      <c r="F9" s="95" t="s">
        <v>73</v>
      </c>
      <c r="G9" s="95" t="s">
        <v>74</v>
      </c>
      <c r="H9" s="95" t="s">
        <v>75</v>
      </c>
      <c r="I9" s="95" t="s">
        <v>76</v>
      </c>
      <c r="J9" s="95" t="s">
        <v>77</v>
      </c>
      <c r="K9" s="50" t="s">
        <v>36</v>
      </c>
      <c r="L9" s="94">
        <v>0</v>
      </c>
      <c r="M9" s="95">
        <v>710000000</v>
      </c>
      <c r="N9" s="96" t="s">
        <v>34</v>
      </c>
      <c r="O9" s="96" t="s">
        <v>78</v>
      </c>
      <c r="P9" s="52" t="s">
        <v>79</v>
      </c>
      <c r="Q9" s="95" t="s">
        <v>80</v>
      </c>
      <c r="R9" s="94" t="s">
        <v>81</v>
      </c>
      <c r="S9" s="97" t="s">
        <v>82</v>
      </c>
      <c r="T9" s="94">
        <v>169</v>
      </c>
      <c r="U9" s="98" t="s">
        <v>83</v>
      </c>
      <c r="V9" s="99">
        <v>1220.3399999999999</v>
      </c>
      <c r="W9" s="99">
        <v>790262</v>
      </c>
      <c r="X9" s="100">
        <f t="shared" ref="X9" si="0">V9*W9</f>
        <v>964388329.07999992</v>
      </c>
      <c r="Y9" s="100">
        <f t="shared" ref="Y9" si="1">X9*1.12</f>
        <v>1080114928.5696001</v>
      </c>
      <c r="Z9" s="99"/>
      <c r="AA9" s="94">
        <v>2016</v>
      </c>
      <c r="AB9" s="94"/>
    </row>
    <row r="10" spans="1:28" ht="13.5">
      <c r="A10" s="29"/>
      <c r="B10" s="30" t="s">
        <v>52</v>
      </c>
      <c r="C10" s="37"/>
      <c r="D10" s="37"/>
      <c r="E10" s="101"/>
      <c r="F10" s="101"/>
      <c r="G10" s="101"/>
      <c r="H10" s="101"/>
      <c r="I10" s="101"/>
      <c r="J10" s="101"/>
      <c r="K10" s="103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5">
        <f>X9</f>
        <v>964388329.07999992</v>
      </c>
      <c r="Y10" s="105">
        <f>Y9</f>
        <v>1080114928.5696001</v>
      </c>
      <c r="Z10" s="101"/>
      <c r="AA10" s="101"/>
      <c r="AB10" s="101"/>
    </row>
    <row r="11" spans="1:28" ht="13.5">
      <c r="A11" s="29"/>
      <c r="B11" s="30" t="s">
        <v>30</v>
      </c>
      <c r="C11" s="37"/>
      <c r="D11" s="37"/>
      <c r="E11" s="37"/>
      <c r="F11" s="37"/>
      <c r="G11" s="37"/>
      <c r="H11" s="37"/>
      <c r="I11" s="37"/>
      <c r="J11" s="37"/>
      <c r="K11" s="104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9"/>
      <c r="Y11" s="39"/>
      <c r="Z11" s="37"/>
      <c r="AA11" s="37"/>
      <c r="AB11" s="37"/>
    </row>
    <row r="12" spans="1:28" ht="51">
      <c r="A12" s="29" t="s">
        <v>40</v>
      </c>
      <c r="B12" s="93" t="s">
        <v>45</v>
      </c>
      <c r="C12" s="50" t="s">
        <v>59</v>
      </c>
      <c r="D12" s="94" t="s">
        <v>46</v>
      </c>
      <c r="E12" s="95" t="s">
        <v>47</v>
      </c>
      <c r="F12" s="95" t="s">
        <v>48</v>
      </c>
      <c r="G12" s="95" t="s">
        <v>47</v>
      </c>
      <c r="H12" s="95" t="s">
        <v>48</v>
      </c>
      <c r="I12" s="94" t="s">
        <v>49</v>
      </c>
      <c r="J12" s="95" t="s">
        <v>50</v>
      </c>
      <c r="K12" s="50" t="s">
        <v>39</v>
      </c>
      <c r="L12" s="95">
        <v>80</v>
      </c>
      <c r="M12" s="95">
        <v>710000000</v>
      </c>
      <c r="N12" s="96" t="s">
        <v>51</v>
      </c>
      <c r="O12" s="96" t="s">
        <v>38</v>
      </c>
      <c r="P12" s="96" t="s">
        <v>44</v>
      </c>
      <c r="Q12" s="94"/>
      <c r="R12" s="94" t="s">
        <v>37</v>
      </c>
      <c r="S12" s="97" t="s">
        <v>35</v>
      </c>
      <c r="T12" s="98"/>
      <c r="U12" s="94"/>
      <c r="V12" s="94"/>
      <c r="W12" s="99"/>
      <c r="X12" s="99">
        <v>1893750</v>
      </c>
      <c r="Y12" s="99">
        <f>X12*1.12</f>
        <v>2121000</v>
      </c>
      <c r="Z12" s="94"/>
      <c r="AA12" s="94">
        <v>2016</v>
      </c>
      <c r="AB12" s="94"/>
    </row>
    <row r="13" spans="1:28">
      <c r="A13" s="49"/>
      <c r="B13" s="47" t="s">
        <v>31</v>
      </c>
      <c r="C13" s="50"/>
      <c r="D13" s="50"/>
      <c r="E13" s="51"/>
      <c r="F13" s="51"/>
      <c r="G13" s="58"/>
      <c r="H13" s="58"/>
      <c r="I13" s="58"/>
      <c r="J13" s="58"/>
      <c r="K13" s="50"/>
      <c r="L13" s="51"/>
      <c r="M13" s="51"/>
      <c r="N13" s="52"/>
      <c r="O13" s="52"/>
      <c r="P13" s="53"/>
      <c r="Q13" s="54"/>
      <c r="R13" s="54"/>
      <c r="S13" s="55"/>
      <c r="T13" s="56"/>
      <c r="U13" s="54"/>
      <c r="V13" s="54"/>
      <c r="W13" s="57"/>
      <c r="X13" s="48">
        <f>X12</f>
        <v>1893750</v>
      </c>
      <c r="Y13" s="48">
        <f>Y12</f>
        <v>2121000</v>
      </c>
      <c r="Z13" s="59"/>
      <c r="AA13" s="54"/>
      <c r="AB13" s="54"/>
    </row>
    <row r="14" spans="1:28">
      <c r="A14" s="49"/>
      <c r="B14" s="47" t="s">
        <v>105</v>
      </c>
      <c r="C14" s="50"/>
      <c r="D14" s="50"/>
      <c r="E14" s="51"/>
      <c r="F14" s="51"/>
      <c r="G14" s="58"/>
      <c r="H14" s="58"/>
      <c r="I14" s="58"/>
      <c r="J14" s="58"/>
      <c r="K14" s="50"/>
      <c r="L14" s="51"/>
      <c r="M14" s="51"/>
      <c r="N14" s="52"/>
      <c r="O14" s="52"/>
      <c r="P14" s="53"/>
      <c r="Q14" s="54"/>
      <c r="R14" s="54"/>
      <c r="S14" s="55"/>
      <c r="T14" s="56"/>
      <c r="U14" s="54"/>
      <c r="V14" s="54"/>
      <c r="W14" s="57"/>
      <c r="X14" s="48">
        <f>X13+X10</f>
        <v>966282079.07999992</v>
      </c>
      <c r="Y14" s="48">
        <f>Y13+Y10</f>
        <v>1082235928.5696001</v>
      </c>
      <c r="Z14" s="59"/>
      <c r="AA14" s="54"/>
      <c r="AB14" s="54"/>
    </row>
    <row r="15" spans="1:28">
      <c r="A15" s="49"/>
      <c r="B15" s="6" t="s">
        <v>41</v>
      </c>
      <c r="C15" s="50"/>
      <c r="D15" s="50"/>
      <c r="E15" s="51"/>
      <c r="F15" s="51"/>
      <c r="G15" s="58"/>
      <c r="H15" s="58"/>
      <c r="I15" s="58"/>
      <c r="J15" s="58"/>
      <c r="K15" s="50"/>
      <c r="L15" s="51"/>
      <c r="M15" s="51"/>
      <c r="N15" s="52"/>
      <c r="O15" s="52"/>
      <c r="P15" s="53"/>
      <c r="Q15" s="54"/>
      <c r="R15" s="54"/>
      <c r="S15" s="55"/>
      <c r="T15" s="56"/>
      <c r="U15" s="54"/>
      <c r="V15" s="54"/>
      <c r="W15" s="57"/>
      <c r="X15" s="48"/>
      <c r="Y15" s="48"/>
      <c r="Z15" s="59"/>
      <c r="AA15" s="54"/>
      <c r="AB15" s="54"/>
    </row>
    <row r="16" spans="1:28">
      <c r="A16" s="49"/>
      <c r="B16" s="6" t="s">
        <v>42</v>
      </c>
      <c r="C16" s="50"/>
      <c r="D16" s="50"/>
      <c r="E16" s="51"/>
      <c r="F16" s="51"/>
      <c r="G16" s="58"/>
      <c r="H16" s="58"/>
      <c r="I16" s="58"/>
      <c r="J16" s="58"/>
      <c r="K16" s="50"/>
      <c r="L16" s="51"/>
      <c r="M16" s="51"/>
      <c r="N16" s="52"/>
      <c r="O16" s="52"/>
      <c r="P16" s="53"/>
      <c r="Q16" s="54"/>
      <c r="R16" s="54"/>
      <c r="S16" s="55"/>
      <c r="T16" s="56"/>
      <c r="U16" s="54"/>
      <c r="V16" s="54"/>
      <c r="W16" s="57"/>
      <c r="X16" s="48"/>
      <c r="Y16" s="48"/>
      <c r="Z16" s="59"/>
      <c r="AA16" s="54"/>
      <c r="AB16" s="54"/>
    </row>
    <row r="17" spans="1:28" ht="102">
      <c r="A17" s="27" t="s">
        <v>40</v>
      </c>
      <c r="B17" s="82" t="s">
        <v>84</v>
      </c>
      <c r="C17" s="62" t="s">
        <v>43</v>
      </c>
      <c r="D17" s="62" t="s">
        <v>71</v>
      </c>
      <c r="E17" s="63" t="s">
        <v>72</v>
      </c>
      <c r="F17" s="63" t="s">
        <v>73</v>
      </c>
      <c r="G17" s="64" t="s">
        <v>74</v>
      </c>
      <c r="H17" s="64" t="s">
        <v>75</v>
      </c>
      <c r="I17" s="64" t="s">
        <v>76</v>
      </c>
      <c r="J17" s="64" t="s">
        <v>77</v>
      </c>
      <c r="K17" s="35" t="s">
        <v>36</v>
      </c>
      <c r="L17" s="62">
        <v>0</v>
      </c>
      <c r="M17" s="64">
        <v>710000000</v>
      </c>
      <c r="N17" s="65" t="s">
        <v>34</v>
      </c>
      <c r="O17" s="65" t="s">
        <v>85</v>
      </c>
      <c r="P17" s="8" t="s">
        <v>79</v>
      </c>
      <c r="Q17" s="64" t="s">
        <v>80</v>
      </c>
      <c r="R17" s="62" t="s">
        <v>81</v>
      </c>
      <c r="S17" s="60" t="s">
        <v>82</v>
      </c>
      <c r="T17" s="62">
        <v>169</v>
      </c>
      <c r="U17" s="66" t="s">
        <v>83</v>
      </c>
      <c r="V17" s="67">
        <v>1220.3399999999999</v>
      </c>
      <c r="W17" s="67">
        <v>790262</v>
      </c>
      <c r="X17" s="81">
        <f t="shared" ref="X17" si="2">V17*W17</f>
        <v>964388329.07999992</v>
      </c>
      <c r="Y17" s="81">
        <f t="shared" ref="Y17" si="3">X17*1.12</f>
        <v>1080114928.5696001</v>
      </c>
      <c r="Z17" s="67"/>
      <c r="AA17" s="62">
        <v>2016</v>
      </c>
      <c r="AB17" s="62" t="s">
        <v>86</v>
      </c>
    </row>
    <row r="18" spans="1:28">
      <c r="A18" s="61"/>
      <c r="B18" s="6" t="s">
        <v>52</v>
      </c>
      <c r="C18" s="62"/>
      <c r="D18" s="62"/>
      <c r="E18" s="63"/>
      <c r="F18" s="63"/>
      <c r="G18" s="72"/>
      <c r="H18" s="72"/>
      <c r="I18" s="72"/>
      <c r="J18" s="72"/>
      <c r="K18" s="62"/>
      <c r="L18" s="62"/>
      <c r="M18" s="64"/>
      <c r="N18" s="65"/>
      <c r="O18" s="8"/>
      <c r="P18" s="65"/>
      <c r="Q18" s="64"/>
      <c r="R18" s="62"/>
      <c r="S18" s="60"/>
      <c r="T18" s="62"/>
      <c r="U18" s="66"/>
      <c r="V18" s="67"/>
      <c r="W18" s="67"/>
      <c r="X18" s="74">
        <f>X17</f>
        <v>964388329.07999992</v>
      </c>
      <c r="Y18" s="74">
        <f>Y17</f>
        <v>1080114928.5696001</v>
      </c>
      <c r="Z18" s="73"/>
      <c r="AA18" s="62"/>
      <c r="AB18" s="62"/>
    </row>
    <row r="19" spans="1:28">
      <c r="A19" s="27"/>
      <c r="B19" s="6" t="s">
        <v>30</v>
      </c>
      <c r="C19" s="14"/>
      <c r="D19" s="15"/>
      <c r="E19" s="16"/>
      <c r="F19" s="16"/>
      <c r="G19" s="17"/>
      <c r="H19" s="16"/>
      <c r="I19" s="16"/>
      <c r="J19" s="16"/>
      <c r="K19" s="18"/>
      <c r="L19" s="18"/>
      <c r="M19" s="19"/>
      <c r="N19" s="20"/>
      <c r="O19" s="19"/>
      <c r="P19" s="21"/>
      <c r="Q19" s="18"/>
      <c r="R19" s="21"/>
      <c r="S19" s="21"/>
      <c r="T19" s="18"/>
      <c r="U19" s="22"/>
      <c r="V19" s="23"/>
      <c r="W19" s="24"/>
      <c r="X19" s="31"/>
      <c r="Y19" s="31"/>
      <c r="Z19" s="24"/>
      <c r="AA19" s="12"/>
      <c r="AB19" s="11"/>
    </row>
    <row r="20" spans="1:28" ht="51">
      <c r="A20" s="27" t="s">
        <v>40</v>
      </c>
      <c r="B20" s="62" t="s">
        <v>57</v>
      </c>
      <c r="C20" s="35" t="s">
        <v>59</v>
      </c>
      <c r="D20" s="62" t="s">
        <v>46</v>
      </c>
      <c r="E20" s="69" t="s">
        <v>47</v>
      </c>
      <c r="F20" s="68" t="s">
        <v>48</v>
      </c>
      <c r="G20" s="69" t="s">
        <v>47</v>
      </c>
      <c r="H20" s="68" t="s">
        <v>48</v>
      </c>
      <c r="I20" s="71" t="s">
        <v>49</v>
      </c>
      <c r="J20" s="68" t="s">
        <v>50</v>
      </c>
      <c r="K20" s="62" t="s">
        <v>36</v>
      </c>
      <c r="L20" s="64">
        <v>80</v>
      </c>
      <c r="M20" s="11">
        <v>710000000</v>
      </c>
      <c r="N20" s="8" t="s">
        <v>34</v>
      </c>
      <c r="O20" s="65" t="s">
        <v>53</v>
      </c>
      <c r="P20" s="65" t="s">
        <v>54</v>
      </c>
      <c r="Q20" s="62"/>
      <c r="R20" s="62" t="s">
        <v>37</v>
      </c>
      <c r="S20" s="60" t="s">
        <v>35</v>
      </c>
      <c r="T20" s="66"/>
      <c r="U20" s="62"/>
      <c r="V20" s="62"/>
      <c r="W20" s="67"/>
      <c r="X20" s="67">
        <v>9661724.2699999996</v>
      </c>
      <c r="Y20" s="67">
        <f>X20*1.12</f>
        <v>10821131.182400001</v>
      </c>
      <c r="Z20" s="62"/>
      <c r="AA20" s="62">
        <v>2016</v>
      </c>
      <c r="AB20" s="70" t="s">
        <v>58</v>
      </c>
    </row>
    <row r="21" spans="1:28" ht="51">
      <c r="A21" s="27" t="s">
        <v>40</v>
      </c>
      <c r="B21" s="62" t="s">
        <v>56</v>
      </c>
      <c r="C21" s="35" t="s">
        <v>59</v>
      </c>
      <c r="D21" s="62" t="s">
        <v>46</v>
      </c>
      <c r="E21" s="69" t="s">
        <v>47</v>
      </c>
      <c r="F21" s="68" t="s">
        <v>48</v>
      </c>
      <c r="G21" s="69" t="s">
        <v>47</v>
      </c>
      <c r="H21" s="68" t="s">
        <v>48</v>
      </c>
      <c r="I21" s="71" t="s">
        <v>49</v>
      </c>
      <c r="J21" s="68" t="s">
        <v>50</v>
      </c>
      <c r="K21" s="62" t="s">
        <v>36</v>
      </c>
      <c r="L21" s="64">
        <v>80</v>
      </c>
      <c r="M21" s="11">
        <v>710000000</v>
      </c>
      <c r="N21" s="8" t="s">
        <v>34</v>
      </c>
      <c r="O21" s="65" t="s">
        <v>53</v>
      </c>
      <c r="P21" s="65" t="s">
        <v>55</v>
      </c>
      <c r="Q21" s="62"/>
      <c r="R21" s="62" t="s">
        <v>37</v>
      </c>
      <c r="S21" s="60" t="s">
        <v>35</v>
      </c>
      <c r="T21" s="66"/>
      <c r="U21" s="62"/>
      <c r="V21" s="62"/>
      <c r="W21" s="67"/>
      <c r="X21" s="67">
        <v>2713275.73</v>
      </c>
      <c r="Y21" s="67">
        <f>X21*1.12</f>
        <v>3038868.8176000002</v>
      </c>
      <c r="Z21" s="62"/>
      <c r="AA21" s="62">
        <v>2016</v>
      </c>
      <c r="AB21" s="70"/>
    </row>
    <row r="22" spans="1:28" ht="51">
      <c r="A22" s="27" t="s">
        <v>68</v>
      </c>
      <c r="B22" s="62" t="s">
        <v>67</v>
      </c>
      <c r="C22" s="35" t="s">
        <v>59</v>
      </c>
      <c r="D22" s="35" t="s">
        <v>60</v>
      </c>
      <c r="E22" s="75" t="s">
        <v>61</v>
      </c>
      <c r="F22" s="75" t="s">
        <v>62</v>
      </c>
      <c r="G22" s="75" t="s">
        <v>61</v>
      </c>
      <c r="H22" s="75" t="s">
        <v>62</v>
      </c>
      <c r="I22" s="75" t="s">
        <v>63</v>
      </c>
      <c r="J22" s="75" t="s">
        <v>64</v>
      </c>
      <c r="K22" s="7" t="s">
        <v>65</v>
      </c>
      <c r="L22" s="11">
        <v>100</v>
      </c>
      <c r="M22" s="11">
        <v>710000000</v>
      </c>
      <c r="N22" s="8" t="s">
        <v>34</v>
      </c>
      <c r="O22" s="65" t="s">
        <v>53</v>
      </c>
      <c r="P22" s="1" t="s">
        <v>66</v>
      </c>
      <c r="Q22" s="7"/>
      <c r="R22" s="7" t="s">
        <v>37</v>
      </c>
      <c r="S22" s="36" t="s">
        <v>35</v>
      </c>
      <c r="T22" s="76"/>
      <c r="U22" s="7"/>
      <c r="V22" s="7"/>
      <c r="W22" s="77"/>
      <c r="X22" s="77">
        <v>2639150</v>
      </c>
      <c r="Y22" s="77">
        <f t="shared" ref="Y22" si="4">X22*1.12</f>
        <v>2955848.0000000005</v>
      </c>
      <c r="Z22" s="7"/>
      <c r="AA22" s="7">
        <v>2016</v>
      </c>
      <c r="AB22" s="78"/>
    </row>
    <row r="23" spans="1:28" ht="102">
      <c r="A23" s="27" t="s">
        <v>87</v>
      </c>
      <c r="B23" s="40" t="s">
        <v>97</v>
      </c>
      <c r="C23" s="68" t="s">
        <v>59</v>
      </c>
      <c r="D23" s="68" t="s">
        <v>88</v>
      </c>
      <c r="E23" s="83" t="s">
        <v>89</v>
      </c>
      <c r="F23" s="68" t="s">
        <v>90</v>
      </c>
      <c r="G23" s="83" t="s">
        <v>89</v>
      </c>
      <c r="H23" s="68" t="s">
        <v>90</v>
      </c>
      <c r="I23" s="64" t="s">
        <v>91</v>
      </c>
      <c r="J23" s="64" t="s">
        <v>92</v>
      </c>
      <c r="K23" s="64" t="s">
        <v>39</v>
      </c>
      <c r="L23" s="84">
        <v>100</v>
      </c>
      <c r="M23" s="11">
        <v>710000000</v>
      </c>
      <c r="N23" s="8" t="s">
        <v>34</v>
      </c>
      <c r="O23" s="85" t="s">
        <v>95</v>
      </c>
      <c r="P23" s="64" t="s">
        <v>96</v>
      </c>
      <c r="Q23" s="84"/>
      <c r="R23" s="62" t="s">
        <v>93</v>
      </c>
      <c r="S23" s="36" t="s">
        <v>35</v>
      </c>
      <c r="T23" s="84"/>
      <c r="U23" s="84"/>
      <c r="V23" s="86"/>
      <c r="W23" s="87"/>
      <c r="X23" s="77">
        <v>16259618</v>
      </c>
      <c r="Y23" s="77">
        <f>X23*1.12</f>
        <v>18210772.16</v>
      </c>
      <c r="Z23" s="84" t="s">
        <v>94</v>
      </c>
      <c r="AA23" s="88">
        <v>2016</v>
      </c>
      <c r="AB23" s="84"/>
    </row>
    <row r="24" spans="1:28" ht="63.75">
      <c r="A24" s="27" t="s">
        <v>98</v>
      </c>
      <c r="B24" s="40" t="s">
        <v>106</v>
      </c>
      <c r="C24" s="89" t="s">
        <v>59</v>
      </c>
      <c r="D24" s="62" t="s">
        <v>99</v>
      </c>
      <c r="E24" s="62" t="s">
        <v>100</v>
      </c>
      <c r="F24" s="90" t="s">
        <v>101</v>
      </c>
      <c r="G24" s="62" t="s">
        <v>100</v>
      </c>
      <c r="H24" s="90" t="s">
        <v>101</v>
      </c>
      <c r="I24" s="90" t="s">
        <v>102</v>
      </c>
      <c r="J24" s="90" t="s">
        <v>103</v>
      </c>
      <c r="K24" s="91" t="s">
        <v>39</v>
      </c>
      <c r="L24" s="84">
        <v>50</v>
      </c>
      <c r="M24" s="64">
        <v>710000000</v>
      </c>
      <c r="N24" s="65" t="s">
        <v>104</v>
      </c>
      <c r="O24" s="65" t="s">
        <v>53</v>
      </c>
      <c r="P24" s="90" t="s">
        <v>66</v>
      </c>
      <c r="Q24" s="84"/>
      <c r="R24" s="7" t="s">
        <v>37</v>
      </c>
      <c r="S24" s="36" t="s">
        <v>35</v>
      </c>
      <c r="T24" s="84"/>
      <c r="U24" s="84"/>
      <c r="V24" s="86"/>
      <c r="W24" s="87"/>
      <c r="X24" s="77">
        <v>10020000</v>
      </c>
      <c r="Y24" s="77">
        <f>X24*1.12</f>
        <v>11222400.000000002</v>
      </c>
      <c r="Z24" s="84"/>
      <c r="AA24" s="92">
        <v>2016</v>
      </c>
      <c r="AB24" s="62"/>
    </row>
    <row r="25" spans="1:28">
      <c r="A25" s="41"/>
      <c r="B25" s="13" t="s">
        <v>31</v>
      </c>
      <c r="C25" s="35"/>
      <c r="D25" s="43"/>
      <c r="E25" s="42"/>
      <c r="F25" s="42"/>
      <c r="G25" s="42"/>
      <c r="H25" s="42"/>
      <c r="I25" s="42"/>
      <c r="J25" s="42"/>
      <c r="K25" s="44"/>
      <c r="L25" s="44"/>
      <c r="M25" s="11"/>
      <c r="N25" s="8"/>
      <c r="O25" s="8"/>
      <c r="P25" s="1"/>
      <c r="Q25" s="12"/>
      <c r="R25" s="7"/>
      <c r="S25" s="36"/>
      <c r="T25" s="44"/>
      <c r="U25" s="44"/>
      <c r="V25" s="45"/>
      <c r="W25" s="45"/>
      <c r="X25" s="24">
        <f>SUM(X20:X24)</f>
        <v>41293768</v>
      </c>
      <c r="Y25" s="24">
        <f>SUM(Y20:Y24)</f>
        <v>46249020.160000004</v>
      </c>
      <c r="Z25" s="44"/>
      <c r="AA25" s="7"/>
      <c r="AB25" s="46"/>
    </row>
    <row r="26" spans="1:28">
      <c r="A26" s="41"/>
      <c r="B26" s="13" t="s">
        <v>33</v>
      </c>
      <c r="C26" s="35"/>
      <c r="D26" s="43"/>
      <c r="E26" s="42"/>
      <c r="F26" s="42"/>
      <c r="G26" s="42"/>
      <c r="H26" s="42"/>
      <c r="I26" s="42"/>
      <c r="J26" s="42"/>
      <c r="K26" s="44"/>
      <c r="L26" s="44"/>
      <c r="M26" s="11"/>
      <c r="N26" s="8"/>
      <c r="O26" s="8"/>
      <c r="P26" s="1"/>
      <c r="Q26" s="12"/>
      <c r="R26" s="7"/>
      <c r="S26" s="36"/>
      <c r="T26" s="44"/>
      <c r="U26" s="44"/>
      <c r="V26" s="45"/>
      <c r="W26" s="45"/>
      <c r="X26" s="24">
        <f>X25+X18</f>
        <v>1005682097.0799999</v>
      </c>
      <c r="Y26" s="24">
        <f>Y25+Y18</f>
        <v>1126363948.7296002</v>
      </c>
      <c r="Z26" s="44"/>
      <c r="AA26" s="7"/>
      <c r="AB26" s="46"/>
    </row>
    <row r="27" spans="1:28">
      <c r="A27" s="41"/>
      <c r="B27" s="40"/>
      <c r="C27" s="35"/>
      <c r="D27" s="43"/>
      <c r="E27" s="42"/>
      <c r="F27" s="42"/>
      <c r="G27" s="42"/>
      <c r="H27" s="42"/>
      <c r="I27" s="42"/>
      <c r="J27" s="42"/>
      <c r="K27" s="44"/>
      <c r="L27" s="44"/>
      <c r="M27" s="11"/>
      <c r="N27" s="8"/>
      <c r="O27" s="8"/>
      <c r="P27" s="1"/>
      <c r="Q27" s="12"/>
      <c r="R27" s="7"/>
      <c r="S27" s="36"/>
      <c r="T27" s="44"/>
      <c r="U27" s="44"/>
      <c r="V27" s="45"/>
      <c r="W27" s="45"/>
      <c r="X27" s="45"/>
      <c r="Y27" s="45"/>
      <c r="Z27" s="44"/>
      <c r="AA27" s="7"/>
      <c r="AB27" s="46"/>
    </row>
    <row r="28" spans="1:28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2"/>
      <c r="Y28" s="38">
        <f>Y14</f>
        <v>1082235928.5696001</v>
      </c>
      <c r="Z28" s="27" t="s">
        <v>27</v>
      </c>
      <c r="AA28" s="27"/>
      <c r="AB28" s="27"/>
    </row>
    <row r="29" spans="1:28">
      <c r="X29" s="33"/>
      <c r="Y29" s="33">
        <f>Y26</f>
        <v>1126363948.7296002</v>
      </c>
      <c r="Z29" s="28" t="s">
        <v>28</v>
      </c>
    </row>
    <row r="30" spans="1:28">
      <c r="X30" s="34">
        <v>3192000000.0000005</v>
      </c>
      <c r="Y30" s="34">
        <v>129613767967.18936</v>
      </c>
    </row>
    <row r="31" spans="1:28">
      <c r="X31" s="34">
        <v>129657895987.34937</v>
      </c>
      <c r="Y31" s="34">
        <f>Y30-Y28+Y29</f>
        <v>129657895987.34937</v>
      </c>
    </row>
    <row r="32" spans="1:28">
      <c r="X32" s="34"/>
      <c r="Y32" s="34">
        <f>X31-Y31</f>
        <v>0</v>
      </c>
    </row>
    <row r="33" spans="7:25">
      <c r="X33" s="34"/>
      <c r="Y33" s="34"/>
    </row>
    <row r="34" spans="7:25">
      <c r="X34" s="34"/>
      <c r="Y34" s="34"/>
    </row>
    <row r="35" spans="7:25">
      <c r="G35" s="25" t="s">
        <v>32</v>
      </c>
      <c r="X35" s="34"/>
      <c r="Y35" s="34"/>
    </row>
    <row r="36" spans="7:25">
      <c r="X36" s="34"/>
      <c r="Y36" s="34"/>
    </row>
    <row r="37" spans="7:25">
      <c r="X37" s="34"/>
      <c r="Y37" s="34"/>
    </row>
    <row r="38" spans="7:25">
      <c r="X38" s="34"/>
      <c r="Y38" s="34"/>
    </row>
    <row r="39" spans="7:25">
      <c r="X39" s="34"/>
      <c r="Y39" s="34"/>
    </row>
    <row r="40" spans="7:25">
      <c r="X40" s="34"/>
      <c r="Y40" s="34"/>
    </row>
    <row r="41" spans="7:25">
      <c r="X41" s="34"/>
      <c r="Y41" s="34"/>
    </row>
    <row r="42" spans="7:25">
      <c r="X42" s="34"/>
      <c r="Y42" s="34"/>
    </row>
    <row r="43" spans="7:25">
      <c r="X43" s="34"/>
      <c r="Y43" s="34"/>
    </row>
    <row r="44" spans="7:25">
      <c r="X44" s="34"/>
      <c r="Y44" s="34"/>
    </row>
    <row r="45" spans="7:25">
      <c r="X45" s="34"/>
      <c r="Y45" s="34"/>
    </row>
    <row r="46" spans="7:25">
      <c r="X46" s="34"/>
      <c r="Y46" s="34"/>
    </row>
    <row r="47" spans="7:25">
      <c r="X47" s="34"/>
      <c r="Y47" s="34"/>
    </row>
    <row r="48" spans="7:25">
      <c r="X48" s="34"/>
      <c r="Y48" s="34"/>
    </row>
    <row r="49" spans="24:25">
      <c r="X49" s="34"/>
      <c r="Y49" s="34"/>
    </row>
    <row r="50" spans="24:25">
      <c r="X50" s="34"/>
      <c r="Y50" s="34"/>
    </row>
    <row r="51" spans="24:25">
      <c r="X51" s="34"/>
      <c r="Y51" s="34"/>
    </row>
    <row r="52" spans="24:25">
      <c r="X52" s="34"/>
      <c r="Y52" s="34"/>
    </row>
    <row r="53" spans="24:25">
      <c r="X53" s="34"/>
      <c r="Y53" s="34"/>
    </row>
    <row r="54" spans="24:25">
      <c r="X54" s="34"/>
      <c r="Y54" s="34"/>
    </row>
    <row r="55" spans="24:25">
      <c r="X55" s="34"/>
      <c r="Y55" s="34"/>
    </row>
    <row r="56" spans="24:25">
      <c r="X56" s="34"/>
      <c r="Y56" s="34"/>
    </row>
    <row r="57" spans="24:25">
      <c r="X57" s="34"/>
      <c r="Y57" s="34"/>
    </row>
    <row r="58" spans="24:25">
      <c r="X58" s="34"/>
      <c r="Y58" s="34"/>
    </row>
    <row r="59" spans="24:25">
      <c r="X59" s="34"/>
      <c r="Y59" s="34"/>
    </row>
    <row r="60" spans="24:25">
      <c r="X60" s="34"/>
      <c r="Y60" s="34"/>
    </row>
    <row r="61" spans="24:25">
      <c r="X61" s="34"/>
      <c r="Y61" s="34"/>
    </row>
    <row r="62" spans="24:25">
      <c r="X62" s="34"/>
      <c r="Y62" s="34"/>
    </row>
    <row r="63" spans="24:25">
      <c r="X63" s="34"/>
      <c r="Y63" s="34"/>
    </row>
    <row r="64" spans="24:25">
      <c r="X64" s="34"/>
      <c r="Y64" s="34"/>
    </row>
    <row r="65" spans="24:25">
      <c r="X65" s="34"/>
      <c r="Y65" s="34"/>
    </row>
    <row r="66" spans="24:25">
      <c r="X66" s="34"/>
      <c r="Y66" s="34"/>
    </row>
    <row r="67" spans="24:25">
      <c r="X67" s="34"/>
      <c r="Y67" s="34"/>
    </row>
    <row r="68" spans="24:25">
      <c r="X68" s="34"/>
      <c r="Y68" s="34"/>
    </row>
    <row r="69" spans="24:25">
      <c r="X69" s="34"/>
      <c r="Y69" s="34"/>
    </row>
    <row r="70" spans="24:25">
      <c r="X70" s="34"/>
      <c r="Y70" s="34"/>
    </row>
    <row r="71" spans="24:25">
      <c r="X71" s="34"/>
      <c r="Y71" s="34"/>
    </row>
    <row r="72" spans="24:25">
      <c r="X72" s="34"/>
      <c r="Y72" s="34"/>
    </row>
    <row r="73" spans="24:25">
      <c r="X73" s="34"/>
      <c r="Y73" s="34"/>
    </row>
    <row r="74" spans="24:25">
      <c r="X74" s="34"/>
      <c r="Y74" s="34"/>
    </row>
    <row r="75" spans="24:25">
      <c r="X75" s="34"/>
      <c r="Y75" s="34"/>
    </row>
    <row r="76" spans="24:25">
      <c r="X76" s="34"/>
      <c r="Y76" s="34"/>
    </row>
    <row r="77" spans="24:25">
      <c r="X77" s="34"/>
      <c r="Y77" s="34"/>
    </row>
    <row r="78" spans="24:25">
      <c r="X78" s="34"/>
      <c r="Y78" s="34"/>
    </row>
    <row r="79" spans="24:25">
      <c r="X79" s="34"/>
      <c r="Y79" s="34"/>
    </row>
    <row r="80" spans="24:25">
      <c r="X80" s="34"/>
      <c r="Y80" s="34"/>
    </row>
    <row r="81" spans="24:25">
      <c r="X81" s="34"/>
      <c r="Y81" s="34"/>
    </row>
    <row r="82" spans="24:25">
      <c r="X82" s="34"/>
      <c r="Y82" s="34"/>
    </row>
    <row r="83" spans="24:25">
      <c r="X83" s="34"/>
      <c r="Y83" s="34"/>
    </row>
    <row r="84" spans="24:25">
      <c r="X84" s="34"/>
      <c r="Y84" s="34"/>
    </row>
    <row r="85" spans="24:25">
      <c r="X85" s="34"/>
      <c r="Y85" s="34"/>
    </row>
    <row r="86" spans="24:25">
      <c r="X86" s="34"/>
      <c r="Y86" s="34"/>
    </row>
    <row r="87" spans="24:25">
      <c r="X87" s="34"/>
      <c r="Y87" s="34"/>
    </row>
    <row r="88" spans="24:25">
      <c r="X88" s="34"/>
      <c r="Y88" s="34"/>
    </row>
    <row r="89" spans="24:25">
      <c r="X89" s="34"/>
      <c r="Y89" s="34"/>
    </row>
    <row r="90" spans="24:25">
      <c r="X90" s="34"/>
      <c r="Y90" s="34"/>
    </row>
    <row r="91" spans="24:25">
      <c r="X91" s="34"/>
      <c r="Y91" s="34"/>
    </row>
    <row r="92" spans="24:25">
      <c r="X92" s="34"/>
      <c r="Y92" s="34"/>
    </row>
    <row r="93" spans="24:25">
      <c r="X93" s="34"/>
      <c r="Y93" s="34"/>
    </row>
    <row r="94" spans="24:25">
      <c r="X94" s="34"/>
      <c r="Y94" s="34"/>
    </row>
    <row r="95" spans="24:25">
      <c r="X95" s="34"/>
      <c r="Y95" s="34"/>
    </row>
    <row r="96" spans="24:25">
      <c r="X96" s="34"/>
      <c r="Y96" s="34"/>
    </row>
    <row r="97" spans="24:25">
      <c r="X97" s="34"/>
      <c r="Y97" s="34"/>
    </row>
    <row r="98" spans="24:25">
      <c r="X98" s="34"/>
      <c r="Y98" s="34"/>
    </row>
    <row r="99" spans="24:25">
      <c r="X99" s="34"/>
      <c r="Y99" s="34"/>
    </row>
  </sheetData>
  <autoFilter ref="A6:AB26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2016-05-24T12:04:46Z</dcterms:modified>
</cp:coreProperties>
</file>