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105" windowWidth="14805" windowHeight="5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Лист1!$A$6:$AB$27</definedName>
  </definedNames>
  <calcPr calcId="145621"/>
</workbook>
</file>

<file path=xl/calcChain.xml><?xml version="1.0" encoding="utf-8"?>
<calcChain xmlns="http://schemas.openxmlformats.org/spreadsheetml/2006/main">
  <c r="Y24" i="1" l="1"/>
  <c r="Y17" i="1" l="1"/>
  <c r="X17" i="1"/>
  <c r="X22" i="1" l="1"/>
  <c r="X13" i="1"/>
  <c r="Y19" i="1" l="1"/>
  <c r="Y22" i="1" s="1"/>
  <c r="Y11" i="1"/>
  <c r="Y10" i="1"/>
  <c r="Y9" i="1"/>
  <c r="Y13" i="1" l="1"/>
  <c r="Y23" i="1" s="1"/>
  <c r="Y26" i="1"/>
  <c r="Y27" i="1" s="1"/>
</calcChain>
</file>

<file path=xl/sharedStrings.xml><?xml version="1.0" encoding="utf-8"?>
<sst xmlns="http://schemas.openxmlformats.org/spreadsheetml/2006/main" count="178" uniqueCount="106">
  <si>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</si>
  <si>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</si>
  <si>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</si>
  <si>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</si>
  <si>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</si>
  <si>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</si>
  <si>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</si>
  <si>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</si>
  <si>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</si>
  <si>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</si>
  <si>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</si>
  <si>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</si>
  <si>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</si>
  <si>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</si>
  <si>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</si>
  <si>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</si>
  <si>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</si>
  <si>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</si>
  <si>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</si>
  <si>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</si>
  <si>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</si>
  <si>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</si>
  <si>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</si>
  <si>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</si>
  <si>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</si>
  <si>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</si>
  <si>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</si>
  <si>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</si>
  <si>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</si>
  <si>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</si>
  <si>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 xml:space="preserve"> </t>
  </si>
  <si>
    <t>Включить следующие позиции</t>
  </si>
  <si>
    <t>Исключить следующие позиции</t>
  </si>
  <si>
    <t>ЭОТТ</t>
  </si>
  <si>
    <t>г.Астана, пр.Кабанбай батыра 17</t>
  </si>
  <si>
    <t>оплата по факту оказания услуг</t>
  </si>
  <si>
    <t>АО "РД "КазМунайГаз"</t>
  </si>
  <si>
    <t>3. Услуги</t>
  </si>
  <si>
    <t>с даты заключения договора по 31 декабря 2016 года</t>
  </si>
  <si>
    <t>итого по услугам</t>
  </si>
  <si>
    <t>г.Астана</t>
  </si>
  <si>
    <t>столбец - 20, 21</t>
  </si>
  <si>
    <t>ДСПиХО</t>
  </si>
  <si>
    <t>ОИ</t>
  </si>
  <si>
    <t>ОВХ</t>
  </si>
  <si>
    <t>ДУПиОТ</t>
  </si>
  <si>
    <t>73.20.11.000.000.00.0777.000000000000</t>
  </si>
  <si>
    <t>Услуги по изучению/исследованию/мониторингу/анализу рынка/деятельности</t>
  </si>
  <si>
    <t>Рынокты/қызметті зерделеу/зерттеу/мониторингілеу/талдау жөніндегі қызмет көрсетулер</t>
  </si>
  <si>
    <t>авансовый платеж-100%</t>
  </si>
  <si>
    <t>ДМиРН</t>
  </si>
  <si>
    <t>ЮД</t>
  </si>
  <si>
    <t>24-1 У</t>
  </si>
  <si>
    <t>69.10.13.000.000.00.0777.000000000000</t>
  </si>
  <si>
    <t xml:space="preserve"> Услуги юридические консультационные</t>
  </si>
  <si>
    <t>Заңгерлік консультациялық қызметтер</t>
  </si>
  <si>
    <t xml:space="preserve"> Услуги  юридические консультационные и услуги представительские в связи с трудовым правом</t>
  </si>
  <si>
    <t>Еңбек заңнамасына қатысты заңгерлік консультациялық қызмет көрсетулер.</t>
  </si>
  <si>
    <t>Услуги юридические консультационные, связанные с трудовым законодательством РК</t>
  </si>
  <si>
    <t>ҚР еңбек заңнамасына қатысты заңгерлік консультациялық қызмет көрсетулер.</t>
  </si>
  <si>
    <t>ЭЦПП</t>
  </si>
  <si>
    <t>июль, август 2016 года</t>
  </si>
  <si>
    <t>столбец - 11</t>
  </si>
  <si>
    <t>столбец - 11/исключается полностью</t>
  </si>
  <si>
    <t>СКС</t>
  </si>
  <si>
    <t>33 У</t>
  </si>
  <si>
    <t>66.19.91.335.000.00.0777.000000000000</t>
  </si>
  <si>
    <t>Услуги по финансовым консультациям</t>
  </si>
  <si>
    <t>Қаржылық консультациялар жөніндегі қызмет көрсетулер</t>
  </si>
  <si>
    <t>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</t>
  </si>
  <si>
    <t>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</t>
  </si>
  <si>
    <t>май, июнь 2016 года</t>
  </si>
  <si>
    <t>исключается полностью</t>
  </si>
  <si>
    <t>15-1 У</t>
  </si>
  <si>
    <t xml:space="preserve">АО "РД "КазМунаГаз" </t>
  </si>
  <si>
    <t>Услуги по исследованию транспортных и сопутствующих издержек, возникающих при экспорте казахстанской нефти</t>
  </si>
  <si>
    <t>Қазақстандық мұнайды экспорттау кезінде туындайтын көліктік және қосымша шығындарды тексеру жөніндегі қызмет көрсетулер</t>
  </si>
  <si>
    <t>15-2 У</t>
  </si>
  <si>
    <t>ноябрь, декабрь 2016 года</t>
  </si>
  <si>
    <t>столбец - 11, 15</t>
  </si>
  <si>
    <t>45.20.21.000.002.00.0999.000000000000</t>
  </si>
  <si>
    <t>Работы по ремонту кузова автомобиля</t>
  </si>
  <si>
    <t xml:space="preserve">Автомобильдің шанағын жөндеу жөніндегі жұмыстар </t>
  </si>
  <si>
    <t>170 У</t>
  </si>
  <si>
    <t>144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</si>
  <si>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</si>
  <si>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</si>
  <si>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Конференциялар/семинарлар/форумдар/конкурстар/корпоративтік/спорттық/мәдени/мерекелік және сол сияқты іс-шараларды ұйымдастыру/өткізу жөніндегі қызмет көрсетулер</t>
  </si>
  <si>
    <t xml:space="preserve">Услуги по организации и проведению форума «День молодых специалистов» АО «РД «КазМунайГаз» </t>
  </si>
  <si>
    <t>"ҚазМұнайГаз" БӨ" АҚ Жас мамандар күні форумын ұйымдастыру және өткізу жөніндегі қызмет көрсетулер</t>
  </si>
  <si>
    <t>май 2016 года</t>
  </si>
  <si>
    <t>г.Кызылорда</t>
  </si>
  <si>
    <t>с даты заключения договора по 31 июля 2016 года</t>
  </si>
  <si>
    <t>85.60.10.335.000.00.0777.000000000000</t>
  </si>
  <si>
    <t>Услуги консультационные по вопросам образования, обучения, оценке персонала</t>
  </si>
  <si>
    <t>Білім, оқыту, қызметкерлерді бағалау мәселелері жөніндегі консультациялық қызмет көрсетулер</t>
  </si>
  <si>
    <t>Консультационные услуги по разработке тестовых вопросов и проведению тестирования</t>
  </si>
  <si>
    <t>Тестілік сұрақтарды әзірлеу және тестілеу жүргізу жөніндегі консультациялық қызмет көрсетулер.</t>
  </si>
  <si>
    <t>в течение 12 календарных месяцев с момента заключения договора</t>
  </si>
  <si>
    <t>переходящий, 11.2016-10.2016</t>
  </si>
  <si>
    <t>144-1 У</t>
  </si>
  <si>
    <t>к приказу АО "РД "КазМунайГаз" № 263/П от 14.11.2016 года</t>
  </si>
  <si>
    <t>XIV изменения и дополнения в План закупок товаров, работ и услуг  АО «РД «КазМунайГаз» на 2016 год</t>
  </si>
  <si>
    <t>2. Работы</t>
  </si>
  <si>
    <t>итого по работам</t>
  </si>
  <si>
    <t>11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</si>
</sst>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4" fontId="30" fillId="0" borderId="0">
      <protection locked="0"/>
    </xf>
    <xf numFmtId="174" fontId="30" fillId="0" borderId="0">
      <protection locked="0"/>
    </xf>
    <xf numFmtId="174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2" fontId="20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171" fontId="24" fillId="0" borderId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2" fontId="25" fillId="0" borderId="0"/>
    <xf numFmtId="173" fontId="25" fillId="0" borderId="0"/>
    <xf numFmtId="0" fontId="26" fillId="0" borderId="0" applyNumberFormat="0">
      <alignment horizontal="left"/>
    </xf>
    <xf numFmtId="40" fontId="17" fillId="18" borderId="5"/>
    <xf numFmtId="40" fontId="17" fillId="19" borderId="1"/>
    <xf numFmtId="40" fontId="17" fillId="20" borderId="5"/>
    <xf numFmtId="40" fontId="17" fillId="21" borderId="1"/>
    <xf numFmtId="49" fontId="27" fillId="22" borderId="6">
      <alignment horizontal="center"/>
    </xf>
    <xf numFmtId="49" fontId="27" fillId="23" borderId="6">
      <alignment horizontal="center"/>
    </xf>
    <xf numFmtId="49" fontId="17" fillId="22" borderId="6">
      <alignment horizontal="center"/>
    </xf>
    <xf numFmtId="49" fontId="17" fillId="23" borderId="6">
      <alignment horizontal="center"/>
    </xf>
    <xf numFmtId="49" fontId="28" fillId="0" borderId="0"/>
    <xf numFmtId="0" fontId="17" fillId="24" borderId="5"/>
    <xf numFmtId="0" fontId="17" fillId="25" borderId="1"/>
    <xf numFmtId="39" fontId="17" fillId="18" borderId="5"/>
    <xf numFmtId="40" fontId="17" fillId="19" borderId="1"/>
    <xf numFmtId="39" fontId="17" fillId="19" borderId="1"/>
    <xf numFmtId="40" fontId="17" fillId="20" borderId="5"/>
    <xf numFmtId="40" fontId="17" fillId="20" borderId="5"/>
    <xf numFmtId="40" fontId="17" fillId="21" borderId="1"/>
    <xf numFmtId="40" fontId="17" fillId="21" borderId="1"/>
    <xf numFmtId="49" fontId="27" fillId="22" borderId="6">
      <alignment vertical="center"/>
    </xf>
    <xf numFmtId="49" fontId="27" fillId="23" borderId="6">
      <alignment vertical="center"/>
    </xf>
    <xf numFmtId="49" fontId="28" fillId="22" borderId="6">
      <alignment vertical="center"/>
    </xf>
    <xf numFmtId="49" fontId="28" fillId="23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6" borderId="5"/>
    <xf numFmtId="40" fontId="17" fillId="27" borderId="1"/>
    <xf numFmtId="0" fontId="20" fillId="0" borderId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31" borderId="0" applyNumberFormat="0" applyBorder="0" applyAlignment="0" applyProtection="0"/>
    <xf numFmtId="175" fontId="23" fillId="0" borderId="7">
      <protection locked="0"/>
    </xf>
    <xf numFmtId="0" fontId="39" fillId="10" borderId="8" applyNumberFormat="0" applyAlignment="0" applyProtection="0"/>
    <xf numFmtId="0" fontId="40" fillId="12" borderId="9" applyNumberFormat="0" applyAlignment="0" applyProtection="0"/>
    <xf numFmtId="0" fontId="41" fillId="12" borderId="8" applyNumberFormat="0" applyAlignment="0" applyProtection="0"/>
    <xf numFmtId="169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5" fontId="31" fillId="32" borderId="7"/>
    <xf numFmtId="0" fontId="36" fillId="0" borderId="13" applyNumberFormat="0" applyFill="0" applyAlignment="0" applyProtection="0"/>
    <xf numFmtId="0" fontId="17" fillId="0" borderId="0"/>
    <xf numFmtId="0" fontId="42" fillId="33" borderId="14" applyNumberFormat="0" applyAlignment="0" applyProtection="0"/>
    <xf numFmtId="0" fontId="5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9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65" fontId="14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24" fillId="0" borderId="0" applyFill="0" applyBorder="0" applyAlignment="0" applyProtection="0"/>
    <xf numFmtId="18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8" fillId="6" borderId="0" applyNumberFormat="0" applyBorder="0" applyAlignment="0" applyProtection="0"/>
    <xf numFmtId="174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53" fillId="0" borderId="0"/>
    <xf numFmtId="0" fontId="17" fillId="0" borderId="0"/>
    <xf numFmtId="164" fontId="6" fillId="0" borderId="0" applyFont="0" applyFill="0" applyBorder="0" applyAlignment="0" applyProtection="0"/>
    <xf numFmtId="0" fontId="6" fillId="0" borderId="0"/>
    <xf numFmtId="177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0" fontId="17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57" fillId="0" borderId="0" xfId="0" applyFont="1"/>
    <xf numFmtId="0" fontId="56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14" fontId="58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22" fillId="0" borderId="0" xfId="0" applyNumberFormat="1" applyFont="1"/>
    <xf numFmtId="0" fontId="57" fillId="0" borderId="0" xfId="0" applyFont="1" applyFill="1" applyAlignment="1">
      <alignment horizontal="center" vertical="center"/>
    </xf>
    <xf numFmtId="4" fontId="22" fillId="0" borderId="1" xfId="269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1" xfId="14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 wrapText="1"/>
    </xf>
    <xf numFmtId="0" fontId="58" fillId="0" borderId="1" xfId="19" applyFont="1" applyBorder="1" applyAlignment="1">
      <alignment horizontal="center" vertical="center" wrapText="1"/>
    </xf>
    <xf numFmtId="0" fontId="58" fillId="0" borderId="20" xfId="14" applyFont="1" applyBorder="1" applyAlignment="1">
      <alignment horizontal="center" vertical="center" wrapText="1"/>
    </xf>
    <xf numFmtId="4" fontId="58" fillId="0" borderId="1" xfId="269" applyNumberFormat="1" applyFont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14" applyFont="1" applyBorder="1" applyAlignment="1">
      <alignment horizontal="center" vertical="center" wrapText="1"/>
    </xf>
    <xf numFmtId="0" fontId="55" fillId="0" borderId="1" xfId="13" applyFont="1" applyBorder="1" applyAlignment="1">
      <alignment horizontal="center" vertical="top" wrapText="1"/>
    </xf>
    <xf numFmtId="14" fontId="22" fillId="0" borderId="21" xfId="1" applyNumberFormat="1" applyFont="1" applyFill="1" applyBorder="1" applyAlignment="1">
      <alignment horizontal="left" vertical="center"/>
    </xf>
    <xf numFmtId="14" fontId="15" fillId="0" borderId="21" xfId="1" applyNumberFormat="1" applyFont="1" applyFill="1" applyBorder="1" applyAlignment="1">
      <alignment horizontal="left" vertical="center"/>
    </xf>
    <xf numFmtId="0" fontId="58" fillId="0" borderId="21" xfId="14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1" xfId="2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14" applyFont="1" applyBorder="1" applyAlignment="1">
      <alignment horizontal="center" vertical="center" wrapText="1"/>
    </xf>
    <xf numFmtId="0" fontId="58" fillId="0" borderId="21" xfId="19" applyFont="1" applyBorder="1" applyAlignment="1">
      <alignment horizontal="center" vertical="center" wrapText="1"/>
    </xf>
    <xf numFmtId="0" fontId="58" fillId="0" borderId="22" xfId="14" applyFont="1" applyBorder="1" applyAlignment="1">
      <alignment horizontal="center" vertical="center" wrapText="1"/>
    </xf>
    <xf numFmtId="4" fontId="58" fillId="0" borderId="21" xfId="269" applyNumberFormat="1" applyFont="1" applyBorder="1" applyAlignment="1">
      <alignment horizontal="center" vertical="center" wrapText="1"/>
    </xf>
    <xf numFmtId="4" fontId="15" fillId="0" borderId="21" xfId="269" applyNumberFormat="1" applyFont="1" applyBorder="1" applyAlignment="1">
      <alignment horizontal="center" vertical="center" wrapText="1"/>
    </xf>
    <xf numFmtId="0" fontId="58" fillId="0" borderId="23" xfId="14" applyFont="1" applyBorder="1" applyAlignment="1">
      <alignment horizontal="center" vertical="center" wrapText="1"/>
    </xf>
    <xf numFmtId="0" fontId="59" fillId="0" borderId="21" xfId="13" applyFont="1" applyFill="1" applyBorder="1" applyAlignment="1">
      <alignment horizontal="center" vertical="top" wrapText="1"/>
    </xf>
    <xf numFmtId="3" fontId="22" fillId="0" borderId="21" xfId="13" applyNumberFormat="1" applyFont="1" applyFill="1" applyBorder="1" applyAlignment="1">
      <alignment horizontal="center" vertical="top" wrapText="1"/>
    </xf>
    <xf numFmtId="4" fontId="57" fillId="0" borderId="0" xfId="0" applyNumberFormat="1" applyFont="1"/>
    <xf numFmtId="4" fontId="56" fillId="0" borderId="0" xfId="0" applyNumberFormat="1" applyFont="1"/>
    <xf numFmtId="0" fontId="60" fillId="0" borderId="24" xfId="14" applyFont="1" applyBorder="1" applyAlignment="1">
      <alignment horizontal="center" vertical="center"/>
    </xf>
    <xf numFmtId="0" fontId="16" fillId="0" borderId="24" xfId="14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14" applyFont="1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6" fillId="0" borderId="24" xfId="19" applyFont="1" applyBorder="1" applyAlignment="1">
      <alignment horizontal="center" vertical="center" wrapText="1"/>
    </xf>
    <xf numFmtId="3" fontId="57" fillId="0" borderId="24" xfId="269" applyNumberFormat="1" applyFont="1" applyBorder="1" applyAlignment="1">
      <alignment horizontal="center" vertical="center" wrapText="1"/>
    </xf>
    <xf numFmtId="0" fontId="58" fillId="0" borderId="24" xfId="14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4" xfId="2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4" xfId="14" applyFont="1" applyBorder="1" applyAlignment="1">
      <alignment horizontal="center" vertical="center" wrapText="1"/>
    </xf>
    <xf numFmtId="0" fontId="58" fillId="0" borderId="24" xfId="19" applyFont="1" applyBorder="1" applyAlignment="1">
      <alignment horizontal="center" vertical="center" wrapText="1"/>
    </xf>
    <xf numFmtId="0" fontId="58" fillId="0" borderId="25" xfId="14" applyFont="1" applyBorder="1" applyAlignment="1">
      <alignment horizontal="center" vertical="center" wrapText="1"/>
    </xf>
    <xf numFmtId="4" fontId="58" fillId="0" borderId="24" xfId="269" applyNumberFormat="1" applyFont="1" applyBorder="1" applyAlignment="1">
      <alignment horizontal="center" vertical="center" wrapText="1"/>
    </xf>
    <xf numFmtId="0" fontId="61" fillId="0" borderId="24" xfId="130" applyFont="1" applyFill="1" applyBorder="1" applyAlignment="1">
      <alignment horizontal="center" vertical="center" wrapText="1"/>
    </xf>
    <xf numFmtId="0" fontId="60" fillId="0" borderId="24" xfId="14" applyFont="1" applyFill="1" applyBorder="1" applyAlignment="1">
      <alignment horizontal="center" vertical="center" wrapText="1"/>
    </xf>
    <xf numFmtId="0" fontId="16" fillId="0" borderId="24" xfId="130" applyFont="1" applyFill="1" applyBorder="1" applyAlignment="1">
      <alignment horizontal="center" vertical="center" wrapText="1"/>
    </xf>
    <xf numFmtId="0" fontId="16" fillId="0" borderId="24" xfId="14" applyFont="1" applyFill="1" applyBorder="1" applyAlignment="1">
      <alignment horizontal="center" vertical="center"/>
    </xf>
    <xf numFmtId="0" fontId="60" fillId="0" borderId="24" xfId="14" applyFont="1" applyFill="1" applyBorder="1" applyAlignment="1">
      <alignment horizontal="center" vertical="center"/>
    </xf>
    <xf numFmtId="3" fontId="16" fillId="0" borderId="24" xfId="14" applyNumberFormat="1" applyFont="1" applyFill="1" applyBorder="1" applyAlignment="1">
      <alignment horizontal="center" vertical="center"/>
    </xf>
    <xf numFmtId="4" fontId="16" fillId="0" borderId="24" xfId="14" applyNumberFormat="1" applyFont="1" applyFill="1" applyBorder="1" applyAlignment="1">
      <alignment horizontal="center" vertical="center"/>
    </xf>
    <xf numFmtId="0" fontId="16" fillId="0" borderId="26" xfId="14" applyFont="1" applyFill="1" applyBorder="1" applyAlignment="1">
      <alignment horizontal="center" vertical="center"/>
    </xf>
    <xf numFmtId="0" fontId="16" fillId="35" borderId="24" xfId="14" applyFont="1" applyFill="1" applyBorder="1" applyAlignment="1">
      <alignment horizontal="center" vertical="center" wrapText="1"/>
    </xf>
    <xf numFmtId="0" fontId="60" fillId="0" borderId="26" xfId="14" applyFont="1" applyFill="1" applyBorder="1" applyAlignment="1">
      <alignment horizontal="center" vertical="center" wrapText="1"/>
    </xf>
    <xf numFmtId="0" fontId="16" fillId="0" borderId="25" xfId="14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4" xfId="14" applyFont="1" applyFill="1" applyBorder="1" applyAlignment="1">
      <alignment horizontal="center" vertical="center"/>
    </xf>
    <xf numFmtId="0" fontId="16" fillId="35" borderId="24" xfId="13" applyFont="1" applyFill="1" applyBorder="1" applyAlignment="1">
      <alignment horizontal="center" vertical="center" wrapText="1"/>
    </xf>
    <xf numFmtId="3" fontId="16" fillId="35" borderId="24" xfId="14" applyNumberFormat="1" applyFont="1" applyFill="1" applyBorder="1" applyAlignment="1">
      <alignment horizontal="center" vertical="center"/>
    </xf>
    <xf numFmtId="4" fontId="16" fillId="35" borderId="24" xfId="14" applyNumberFormat="1" applyFont="1" applyFill="1" applyBorder="1" applyAlignment="1">
      <alignment horizontal="center" vertical="center"/>
    </xf>
    <xf numFmtId="0" fontId="58" fillId="0" borderId="24" xfId="14" applyFont="1" applyBorder="1" applyAlignment="1">
      <alignment horizontal="center" vertical="center"/>
    </xf>
    <xf numFmtId="3" fontId="58" fillId="0" borderId="24" xfId="269" applyNumberFormat="1" applyFont="1" applyBorder="1" applyAlignment="1">
      <alignment horizontal="center" vertical="center" wrapText="1"/>
    </xf>
    <xf numFmtId="0" fontId="58" fillId="0" borderId="24" xfId="13" applyFont="1" applyBorder="1" applyAlignment="1">
      <alignment horizontal="center" vertical="center" wrapText="1"/>
    </xf>
    <xf numFmtId="0" fontId="62" fillId="0" borderId="24" xfId="130" applyFont="1" applyFill="1" applyBorder="1" applyAlignment="1">
      <alignment horizontal="center" vertical="center" wrapText="1"/>
    </xf>
    <xf numFmtId="0" fontId="58" fillId="0" borderId="24" xfId="130" applyFont="1" applyFill="1" applyBorder="1" applyAlignment="1">
      <alignment horizontal="center" vertical="center" wrapText="1"/>
    </xf>
    <xf numFmtId="0" fontId="58" fillId="0" borderId="24" xfId="14" applyFont="1" applyFill="1" applyBorder="1" applyAlignment="1">
      <alignment horizontal="center" vertical="center"/>
    </xf>
    <xf numFmtId="3" fontId="58" fillId="0" borderId="24" xfId="14" applyNumberFormat="1" applyFont="1" applyFill="1" applyBorder="1" applyAlignment="1">
      <alignment horizontal="center" vertical="center"/>
    </xf>
    <xf numFmtId="4" fontId="58" fillId="0" borderId="24" xfId="14" applyNumberFormat="1" applyFont="1" applyFill="1" applyBorder="1" applyAlignment="1">
      <alignment horizontal="center" vertical="center"/>
    </xf>
    <xf numFmtId="0" fontId="58" fillId="0" borderId="26" xfId="14" applyFont="1" applyFill="1" applyBorder="1" applyAlignment="1">
      <alignment horizontal="center" vertical="center"/>
    </xf>
    <xf numFmtId="0" fontId="58" fillId="35" borderId="24" xfId="14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8" fillId="35" borderId="24" xfId="14" applyFont="1" applyFill="1" applyBorder="1" applyAlignment="1">
      <alignment horizontal="center" vertical="center"/>
    </xf>
    <xf numFmtId="0" fontId="58" fillId="35" borderId="24" xfId="13" applyFont="1" applyFill="1" applyBorder="1" applyAlignment="1">
      <alignment horizontal="center" vertical="center" wrapText="1"/>
    </xf>
    <xf numFmtId="3" fontId="58" fillId="35" borderId="24" xfId="14" applyNumberFormat="1" applyFont="1" applyFill="1" applyBorder="1" applyAlignment="1">
      <alignment horizontal="center" vertical="center"/>
    </xf>
    <xf numFmtId="4" fontId="58" fillId="35" borderId="24" xfId="14" applyNumberFormat="1" applyFont="1" applyFill="1" applyBorder="1" applyAlignment="1">
      <alignment horizontal="center" vertical="center"/>
    </xf>
    <xf numFmtId="0" fontId="58" fillId="35" borderId="24" xfId="14" applyNumberFormat="1" applyFont="1" applyFill="1" applyBorder="1" applyAlignment="1">
      <alignment horizontal="center" vertical="center" wrapText="1"/>
    </xf>
    <xf numFmtId="14" fontId="15" fillId="0" borderId="24" xfId="1" applyNumberFormat="1" applyFont="1" applyFill="1" applyBorder="1" applyAlignment="1">
      <alignment horizontal="left" vertical="center"/>
    </xf>
    <xf numFmtId="0" fontId="58" fillId="0" borderId="26" xfId="0" applyFont="1" applyFill="1" applyBorder="1" applyAlignment="1">
      <alignment horizontal="center" vertical="center" wrapText="1"/>
    </xf>
    <xf numFmtId="4" fontId="22" fillId="0" borderId="24" xfId="269" applyNumberFormat="1" applyFont="1" applyBorder="1" applyAlignment="1">
      <alignment horizontal="center" vertical="center" wrapText="1"/>
    </xf>
    <xf numFmtId="0" fontId="58" fillId="0" borderId="26" xfId="14" applyFont="1" applyBorder="1" applyAlignment="1">
      <alignment horizontal="center" vertical="center" wrapText="1"/>
    </xf>
    <xf numFmtId="3" fontId="56" fillId="0" borderId="24" xfId="269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</cellXfs>
  <cellStyles count="271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69"/>
    <cellStyle name="Финансовый 2 3 2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zoomScale="85" zoomScaleNormal="85" workbookViewId="0">
      <selection activeCell="H12" sqref="H12"/>
    </sheetView>
  </sheetViews>
  <sheetFormatPr defaultRowHeight="12.75"/>
  <cols>
    <col min="1" max="1" width="17.28515625" style="8" customWidth="1"/>
    <col min="2" max="3" width="9.140625" style="8"/>
    <col min="4" max="4" width="12" style="8" customWidth="1"/>
    <col min="5" max="5" width="26.7109375" style="8" customWidth="1"/>
    <col min="6" max="6" width="23.85546875" style="8" customWidth="1"/>
    <col min="7" max="7" width="31.140625" style="8" customWidth="1"/>
    <col min="8" max="8" width="32" style="8" customWidth="1"/>
    <col min="9" max="9" width="33" style="8" customWidth="1"/>
    <col min="10" max="10" width="32" style="8" customWidth="1"/>
    <col min="11" max="12" width="9.140625" style="8"/>
    <col min="13" max="13" width="11.42578125" style="8" customWidth="1"/>
    <col min="14" max="14" width="11.85546875" style="8" customWidth="1"/>
    <col min="15" max="15" width="13.28515625" style="8" customWidth="1"/>
    <col min="16" max="16" width="15.5703125" style="8" customWidth="1"/>
    <col min="17" max="17" width="9.140625" style="8" customWidth="1"/>
    <col min="18" max="18" width="16.85546875" style="8" customWidth="1"/>
    <col min="19" max="19" width="31.28515625" style="8" customWidth="1"/>
    <col min="20" max="20" width="9.140625" style="8" customWidth="1"/>
    <col min="21" max="21" width="11.28515625" style="8" customWidth="1"/>
    <col min="22" max="22" width="13.5703125" style="8" customWidth="1"/>
    <col min="23" max="23" width="17.42578125" style="8" customWidth="1"/>
    <col min="24" max="24" width="19.42578125" style="8" customWidth="1"/>
    <col min="25" max="25" width="19.85546875" style="8" customWidth="1"/>
    <col min="26" max="26" width="6.5703125" style="8" customWidth="1"/>
    <col min="27" max="27" width="9.140625" style="8"/>
    <col min="28" max="28" width="22.42578125" style="8" customWidth="1"/>
    <col min="29" max="29" width="12.42578125" style="8" bestFit="1" customWidth="1"/>
    <col min="30" max="30" width="21" style="8" customWidth="1"/>
    <col min="31" max="31" width="12.42578125" style="8" bestFit="1" customWidth="1"/>
    <col min="32" max="16384" width="9.140625" style="8"/>
  </cols>
  <sheetData>
    <row r="1" spans="1:28">
      <c r="X1" s="9" t="s">
        <v>29</v>
      </c>
    </row>
    <row r="2" spans="1:28">
      <c r="X2" s="9" t="s">
        <v>101</v>
      </c>
    </row>
    <row r="4" spans="1:28">
      <c r="B4" s="99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ht="77.25" thickBot="1">
      <c r="A5" s="10"/>
      <c r="B5" s="4" t="s">
        <v>0</v>
      </c>
      <c r="C5" s="4" t="s">
        <v>1</v>
      </c>
      <c r="D5" s="1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2" t="s">
        <v>17</v>
      </c>
      <c r="T5" s="2" t="s">
        <v>18</v>
      </c>
      <c r="U5" s="2" t="s">
        <v>19</v>
      </c>
      <c r="V5" s="3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  <c r="AB5" s="4" t="s">
        <v>26</v>
      </c>
    </row>
    <row r="6" spans="1:28" ht="13.5">
      <c r="A6" s="10"/>
      <c r="B6" s="6">
        <v>1</v>
      </c>
      <c r="C6" s="7">
        <v>2</v>
      </c>
      <c r="D6" s="7">
        <v>3</v>
      </c>
      <c r="E6" s="7">
        <v>4</v>
      </c>
      <c r="F6" s="7"/>
      <c r="G6" s="7">
        <v>5</v>
      </c>
      <c r="H6" s="7"/>
      <c r="I6" s="7">
        <v>6</v>
      </c>
      <c r="J6" s="7"/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</row>
    <row r="7" spans="1:28" ht="13.5">
      <c r="A7" s="10"/>
      <c r="B7" s="12" t="s">
        <v>32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13.5">
      <c r="A8" s="11"/>
      <c r="B8" s="29" t="s">
        <v>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51">
      <c r="A9" s="17" t="s">
        <v>51</v>
      </c>
      <c r="B9" s="78" t="s">
        <v>52</v>
      </c>
      <c r="C9" s="54" t="s">
        <v>36</v>
      </c>
      <c r="D9" s="54" t="s">
        <v>53</v>
      </c>
      <c r="E9" s="55" t="s">
        <v>54</v>
      </c>
      <c r="F9" s="55" t="s">
        <v>55</v>
      </c>
      <c r="G9" s="55" t="s">
        <v>56</v>
      </c>
      <c r="H9" s="55" t="s">
        <v>57</v>
      </c>
      <c r="I9" s="55" t="s">
        <v>58</v>
      </c>
      <c r="J9" s="55" t="s">
        <v>59</v>
      </c>
      <c r="K9" s="58" t="s">
        <v>60</v>
      </c>
      <c r="L9" s="58">
        <v>0</v>
      </c>
      <c r="M9" s="55">
        <v>710000000</v>
      </c>
      <c r="N9" s="56" t="s">
        <v>34</v>
      </c>
      <c r="O9" s="56" t="s">
        <v>61</v>
      </c>
      <c r="P9" s="58" t="s">
        <v>40</v>
      </c>
      <c r="Q9" s="57"/>
      <c r="R9" s="58" t="s">
        <v>38</v>
      </c>
      <c r="S9" s="59" t="s">
        <v>35</v>
      </c>
      <c r="T9" s="58"/>
      <c r="U9" s="60"/>
      <c r="V9" s="58"/>
      <c r="W9" s="58"/>
      <c r="X9" s="79">
        <v>3400000</v>
      </c>
      <c r="Y9" s="79">
        <f>X9*1.12</f>
        <v>3808000.0000000005</v>
      </c>
      <c r="Z9" s="61"/>
      <c r="AA9" s="58">
        <v>2016</v>
      </c>
      <c r="AB9" s="80" t="s">
        <v>63</v>
      </c>
    </row>
    <row r="10" spans="1:28" ht="76.5">
      <c r="A10" s="17" t="s">
        <v>64</v>
      </c>
      <c r="B10" s="78" t="s">
        <v>65</v>
      </c>
      <c r="C10" s="54" t="s">
        <v>36</v>
      </c>
      <c r="D10" s="54" t="s">
        <v>66</v>
      </c>
      <c r="E10" s="55" t="s">
        <v>67</v>
      </c>
      <c r="F10" s="55" t="s">
        <v>68</v>
      </c>
      <c r="G10" s="55" t="s">
        <v>67</v>
      </c>
      <c r="H10" s="55" t="s">
        <v>68</v>
      </c>
      <c r="I10" s="55" t="s">
        <v>69</v>
      </c>
      <c r="J10" s="54" t="s">
        <v>70</v>
      </c>
      <c r="K10" s="58" t="s">
        <v>33</v>
      </c>
      <c r="L10" s="55">
        <v>0</v>
      </c>
      <c r="M10" s="55">
        <v>710000000</v>
      </c>
      <c r="N10" s="56" t="s">
        <v>34</v>
      </c>
      <c r="O10" s="58" t="s">
        <v>71</v>
      </c>
      <c r="P10" s="57" t="s">
        <v>40</v>
      </c>
      <c r="Q10" s="58"/>
      <c r="R10" s="58" t="s">
        <v>38</v>
      </c>
      <c r="S10" s="59" t="s">
        <v>35</v>
      </c>
      <c r="T10" s="60"/>
      <c r="U10" s="58"/>
      <c r="V10" s="58"/>
      <c r="W10" s="61"/>
      <c r="X10" s="79">
        <v>15000000</v>
      </c>
      <c r="Y10" s="79">
        <f t="shared" ref="Y10" si="0">X10*1.12</f>
        <v>16800000</v>
      </c>
      <c r="Z10" s="58"/>
      <c r="AA10" s="58">
        <v>2016</v>
      </c>
      <c r="AB10" s="58" t="s">
        <v>72</v>
      </c>
    </row>
    <row r="11" spans="1:28" ht="51">
      <c r="A11" s="17" t="s">
        <v>50</v>
      </c>
      <c r="B11" s="78" t="s">
        <v>73</v>
      </c>
      <c r="C11" s="54" t="s">
        <v>74</v>
      </c>
      <c r="D11" s="81" t="s">
        <v>46</v>
      </c>
      <c r="E11" s="54" t="s">
        <v>47</v>
      </c>
      <c r="F11" s="54" t="s">
        <v>48</v>
      </c>
      <c r="G11" s="54" t="s">
        <v>47</v>
      </c>
      <c r="H11" s="54" t="s">
        <v>48</v>
      </c>
      <c r="I11" s="54" t="s">
        <v>75</v>
      </c>
      <c r="J11" s="54" t="s">
        <v>76</v>
      </c>
      <c r="K11" s="54" t="s">
        <v>43</v>
      </c>
      <c r="L11" s="54">
        <v>0</v>
      </c>
      <c r="M11" s="55">
        <v>710000000</v>
      </c>
      <c r="N11" s="56" t="s">
        <v>34</v>
      </c>
      <c r="O11" s="82" t="s">
        <v>71</v>
      </c>
      <c r="P11" s="55" t="s">
        <v>40</v>
      </c>
      <c r="Q11" s="83"/>
      <c r="R11" s="58" t="s">
        <v>38</v>
      </c>
      <c r="S11" s="59" t="s">
        <v>49</v>
      </c>
      <c r="T11" s="83"/>
      <c r="U11" s="83"/>
      <c r="V11" s="84"/>
      <c r="W11" s="85"/>
      <c r="X11" s="79">
        <v>7680000</v>
      </c>
      <c r="Y11" s="79">
        <f>X11</f>
        <v>7680000</v>
      </c>
      <c r="Z11" s="86"/>
      <c r="AA11" s="58">
        <v>2016</v>
      </c>
      <c r="AB11" s="87" t="s">
        <v>62</v>
      </c>
    </row>
    <row r="12" spans="1:28" ht="102">
      <c r="A12" s="17" t="s">
        <v>45</v>
      </c>
      <c r="B12" s="78" t="s">
        <v>84</v>
      </c>
      <c r="C12" s="88" t="s">
        <v>36</v>
      </c>
      <c r="D12" s="88" t="s">
        <v>85</v>
      </c>
      <c r="E12" s="88" t="s">
        <v>86</v>
      </c>
      <c r="F12" s="88" t="s">
        <v>87</v>
      </c>
      <c r="G12" s="88" t="s">
        <v>86</v>
      </c>
      <c r="H12" s="88" t="s">
        <v>87</v>
      </c>
      <c r="I12" s="88" t="s">
        <v>88</v>
      </c>
      <c r="J12" s="88" t="s">
        <v>89</v>
      </c>
      <c r="K12" s="88" t="s">
        <v>43</v>
      </c>
      <c r="L12" s="89">
        <v>100</v>
      </c>
      <c r="M12" s="55">
        <v>710000000</v>
      </c>
      <c r="N12" s="56" t="s">
        <v>34</v>
      </c>
      <c r="O12" s="90" t="s">
        <v>90</v>
      </c>
      <c r="P12" s="88" t="s">
        <v>91</v>
      </c>
      <c r="Q12" s="89"/>
      <c r="R12" s="87" t="s">
        <v>92</v>
      </c>
      <c r="S12" s="59" t="s">
        <v>35</v>
      </c>
      <c r="T12" s="89"/>
      <c r="U12" s="89"/>
      <c r="V12" s="91"/>
      <c r="W12" s="92"/>
      <c r="X12" s="61">
        <v>16259618</v>
      </c>
      <c r="Y12" s="61">
        <v>18210772.16</v>
      </c>
      <c r="Z12" s="89" t="s">
        <v>44</v>
      </c>
      <c r="AA12" s="93">
        <v>2016</v>
      </c>
      <c r="AB12" s="89"/>
    </row>
    <row r="13" spans="1:28" ht="13.5">
      <c r="A13" s="11"/>
      <c r="B13" s="29" t="s">
        <v>39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>
        <f>SUM(X9:X12)</f>
        <v>42339618</v>
      </c>
      <c r="Y13" s="43">
        <f>SUM(Y9:Y12)</f>
        <v>46498772.159999996</v>
      </c>
      <c r="Z13" s="42"/>
      <c r="AA13" s="42"/>
      <c r="AB13" s="42"/>
    </row>
    <row r="14" spans="1:28">
      <c r="A14" s="17"/>
      <c r="B14" s="5" t="s">
        <v>31</v>
      </c>
      <c r="C14" s="18"/>
      <c r="D14" s="18"/>
      <c r="E14" s="19"/>
      <c r="F14" s="19"/>
      <c r="G14" s="26"/>
      <c r="H14" s="26"/>
      <c r="I14" s="26"/>
      <c r="J14" s="26"/>
      <c r="K14" s="18"/>
      <c r="L14" s="19"/>
      <c r="M14" s="19"/>
      <c r="N14" s="20"/>
      <c r="O14" s="20"/>
      <c r="P14" s="21"/>
      <c r="Q14" s="22"/>
      <c r="R14" s="22"/>
      <c r="S14" s="23"/>
      <c r="T14" s="24"/>
      <c r="U14" s="22"/>
      <c r="V14" s="22"/>
      <c r="W14" s="25"/>
      <c r="X14" s="16"/>
      <c r="Y14" s="16"/>
      <c r="Z14" s="27"/>
      <c r="AA14" s="22"/>
      <c r="AB14" s="22"/>
    </row>
    <row r="15" spans="1:28">
      <c r="A15" s="17"/>
      <c r="B15" s="94" t="s">
        <v>103</v>
      </c>
      <c r="C15" s="54"/>
      <c r="D15" s="54"/>
      <c r="E15" s="55"/>
      <c r="F15" s="55"/>
      <c r="G15" s="95"/>
      <c r="H15" s="95"/>
      <c r="I15" s="95"/>
      <c r="J15" s="95"/>
      <c r="K15" s="54"/>
      <c r="L15" s="55"/>
      <c r="M15" s="55"/>
      <c r="N15" s="56"/>
      <c r="O15" s="56"/>
      <c r="P15" s="57"/>
      <c r="Q15" s="58"/>
      <c r="R15" s="58"/>
      <c r="S15" s="59"/>
      <c r="T15" s="60"/>
      <c r="U15" s="58"/>
      <c r="V15" s="58"/>
      <c r="W15" s="61"/>
      <c r="X15" s="96"/>
      <c r="Y15" s="96"/>
      <c r="Z15" s="97"/>
      <c r="AA15" s="58"/>
      <c r="AB15" s="58"/>
    </row>
    <row r="16" spans="1:28" ht="38.25">
      <c r="A16" s="15" t="s">
        <v>42</v>
      </c>
      <c r="B16" s="46" t="s">
        <v>105</v>
      </c>
      <c r="C16" s="47" t="s">
        <v>36</v>
      </c>
      <c r="D16" s="62" t="s">
        <v>80</v>
      </c>
      <c r="E16" s="63" t="s">
        <v>81</v>
      </c>
      <c r="F16" s="63" t="s">
        <v>82</v>
      </c>
      <c r="G16" s="71" t="s">
        <v>81</v>
      </c>
      <c r="H16" s="71" t="s">
        <v>82</v>
      </c>
      <c r="I16" s="71" t="s">
        <v>81</v>
      </c>
      <c r="J16" s="71" t="s">
        <v>82</v>
      </c>
      <c r="K16" s="63" t="s">
        <v>43</v>
      </c>
      <c r="L16" s="63">
        <v>100</v>
      </c>
      <c r="M16" s="49">
        <v>710000000</v>
      </c>
      <c r="N16" s="51" t="s">
        <v>34</v>
      </c>
      <c r="O16" s="64" t="s">
        <v>78</v>
      </c>
      <c r="P16" s="48" t="s">
        <v>40</v>
      </c>
      <c r="Q16" s="65"/>
      <c r="R16" s="50" t="s">
        <v>38</v>
      </c>
      <c r="S16" s="52" t="s">
        <v>35</v>
      </c>
      <c r="T16" s="72"/>
      <c r="U16" s="66"/>
      <c r="V16" s="67"/>
      <c r="W16" s="68"/>
      <c r="X16" s="53">
        <v>290000</v>
      </c>
      <c r="Y16" s="53">
        <v>324800.00000000006</v>
      </c>
      <c r="Z16" s="69"/>
      <c r="AA16" s="50">
        <v>2016</v>
      </c>
      <c r="AB16" s="70"/>
    </row>
    <row r="17" spans="1:28">
      <c r="A17" s="17"/>
      <c r="B17" s="94" t="s">
        <v>104</v>
      </c>
      <c r="C17" s="54"/>
      <c r="D17" s="54"/>
      <c r="E17" s="55"/>
      <c r="F17" s="55"/>
      <c r="G17" s="95"/>
      <c r="H17" s="95"/>
      <c r="I17" s="95"/>
      <c r="J17" s="95"/>
      <c r="K17" s="54"/>
      <c r="L17" s="55"/>
      <c r="M17" s="55"/>
      <c r="N17" s="56"/>
      <c r="O17" s="56"/>
      <c r="P17" s="57"/>
      <c r="Q17" s="58"/>
      <c r="R17" s="58"/>
      <c r="S17" s="59"/>
      <c r="T17" s="60"/>
      <c r="U17" s="58"/>
      <c r="V17" s="58"/>
      <c r="W17" s="61"/>
      <c r="X17" s="98">
        <f>X16</f>
        <v>290000</v>
      </c>
      <c r="Y17" s="98">
        <f>Y16</f>
        <v>324800.00000000006</v>
      </c>
      <c r="Z17" s="97"/>
      <c r="AA17" s="58"/>
      <c r="AB17" s="58"/>
    </row>
    <row r="18" spans="1:28">
      <c r="A18" s="17"/>
      <c r="B18" s="30" t="s">
        <v>37</v>
      </c>
      <c r="C18" s="31"/>
      <c r="D18" s="31"/>
      <c r="E18" s="32"/>
      <c r="F18" s="32"/>
      <c r="G18" s="33"/>
      <c r="H18" s="33"/>
      <c r="I18" s="33"/>
      <c r="J18" s="33"/>
      <c r="K18" s="31"/>
      <c r="L18" s="32"/>
      <c r="M18" s="32"/>
      <c r="N18" s="34"/>
      <c r="O18" s="34"/>
      <c r="P18" s="35"/>
      <c r="Q18" s="36"/>
      <c r="R18" s="36"/>
      <c r="S18" s="37"/>
      <c r="T18" s="38"/>
      <c r="U18" s="36"/>
      <c r="V18" s="36"/>
      <c r="W18" s="39"/>
      <c r="X18" s="40"/>
      <c r="Y18" s="40"/>
      <c r="Z18" s="41"/>
      <c r="AA18" s="36"/>
      <c r="AB18" s="36"/>
    </row>
    <row r="19" spans="1:28" ht="51">
      <c r="A19" s="15" t="s">
        <v>50</v>
      </c>
      <c r="B19" s="46" t="s">
        <v>77</v>
      </c>
      <c r="C19" s="47" t="s">
        <v>74</v>
      </c>
      <c r="D19" s="62" t="s">
        <v>46</v>
      </c>
      <c r="E19" s="63" t="s">
        <v>47</v>
      </c>
      <c r="F19" s="63" t="s">
        <v>48</v>
      </c>
      <c r="G19" s="63" t="s">
        <v>47</v>
      </c>
      <c r="H19" s="63" t="s">
        <v>48</v>
      </c>
      <c r="I19" s="63" t="s">
        <v>75</v>
      </c>
      <c r="J19" s="63" t="s">
        <v>76</v>
      </c>
      <c r="K19" s="63" t="s">
        <v>43</v>
      </c>
      <c r="L19" s="63">
        <v>0</v>
      </c>
      <c r="M19" s="49">
        <v>710000000</v>
      </c>
      <c r="N19" s="51" t="s">
        <v>34</v>
      </c>
      <c r="O19" s="64" t="s">
        <v>78</v>
      </c>
      <c r="P19" s="48" t="s">
        <v>40</v>
      </c>
      <c r="Q19" s="65"/>
      <c r="R19" s="50" t="s">
        <v>38</v>
      </c>
      <c r="S19" s="52" t="s">
        <v>35</v>
      </c>
      <c r="T19" s="65"/>
      <c r="U19" s="66"/>
      <c r="V19" s="67"/>
      <c r="W19" s="68"/>
      <c r="X19" s="53">
        <v>7680000</v>
      </c>
      <c r="Y19" s="53">
        <f>X19</f>
        <v>7680000</v>
      </c>
      <c r="Z19" s="69"/>
      <c r="AA19" s="50">
        <v>2016</v>
      </c>
      <c r="AB19" s="70" t="s">
        <v>79</v>
      </c>
    </row>
    <row r="20" spans="1:28" ht="102">
      <c r="A20" s="15" t="s">
        <v>45</v>
      </c>
      <c r="B20" s="46" t="s">
        <v>100</v>
      </c>
      <c r="C20" s="47" t="s">
        <v>36</v>
      </c>
      <c r="D20" s="62" t="s">
        <v>85</v>
      </c>
      <c r="E20" s="63" t="s">
        <v>86</v>
      </c>
      <c r="F20" s="63" t="s">
        <v>87</v>
      </c>
      <c r="G20" s="71" t="s">
        <v>86</v>
      </c>
      <c r="H20" s="71" t="s">
        <v>87</v>
      </c>
      <c r="I20" s="71" t="s">
        <v>88</v>
      </c>
      <c r="J20" s="71" t="s">
        <v>89</v>
      </c>
      <c r="K20" s="63" t="s">
        <v>43</v>
      </c>
      <c r="L20" s="63">
        <v>100</v>
      </c>
      <c r="M20" s="49">
        <v>710000000</v>
      </c>
      <c r="N20" s="51" t="s">
        <v>34</v>
      </c>
      <c r="O20" s="75" t="s">
        <v>90</v>
      </c>
      <c r="P20" s="73" t="s">
        <v>91</v>
      </c>
      <c r="Q20" s="74"/>
      <c r="R20" s="70" t="s">
        <v>92</v>
      </c>
      <c r="S20" s="52" t="s">
        <v>35</v>
      </c>
      <c r="T20" s="74"/>
      <c r="U20" s="74"/>
      <c r="V20" s="76"/>
      <c r="W20" s="77"/>
      <c r="X20" s="53">
        <v>12885648.960000001</v>
      </c>
      <c r="Y20" s="53">
        <v>14431926.835200002</v>
      </c>
      <c r="Z20" s="69" t="s">
        <v>44</v>
      </c>
      <c r="AA20" s="50">
        <v>2016</v>
      </c>
      <c r="AB20" s="70" t="s">
        <v>41</v>
      </c>
    </row>
    <row r="21" spans="1:28" ht="63.75">
      <c r="A21" s="15" t="s">
        <v>45</v>
      </c>
      <c r="B21" s="46" t="s">
        <v>83</v>
      </c>
      <c r="C21" s="47" t="s">
        <v>36</v>
      </c>
      <c r="D21" s="62" t="s">
        <v>93</v>
      </c>
      <c r="E21" s="63" t="s">
        <v>94</v>
      </c>
      <c r="F21" s="63" t="s">
        <v>95</v>
      </c>
      <c r="G21" s="71" t="s">
        <v>94</v>
      </c>
      <c r="H21" s="71" t="s">
        <v>95</v>
      </c>
      <c r="I21" s="71" t="s">
        <v>96</v>
      </c>
      <c r="J21" s="71" t="s">
        <v>97</v>
      </c>
      <c r="K21" s="63" t="s">
        <v>43</v>
      </c>
      <c r="L21" s="63">
        <v>100</v>
      </c>
      <c r="M21" s="49">
        <v>710000000</v>
      </c>
      <c r="N21" s="51" t="s">
        <v>34</v>
      </c>
      <c r="O21" s="64" t="s">
        <v>78</v>
      </c>
      <c r="P21" s="48" t="s">
        <v>40</v>
      </c>
      <c r="Q21" s="65"/>
      <c r="R21" s="50" t="s">
        <v>98</v>
      </c>
      <c r="S21" s="52" t="s">
        <v>35</v>
      </c>
      <c r="T21" s="72"/>
      <c r="U21" s="66"/>
      <c r="V21" s="67"/>
      <c r="W21" s="68"/>
      <c r="X21" s="53">
        <v>3373969.04</v>
      </c>
      <c r="Y21" s="53">
        <v>3778845.3248000005</v>
      </c>
      <c r="Z21" s="69" t="s">
        <v>44</v>
      </c>
      <c r="AA21" s="50" t="s">
        <v>99</v>
      </c>
      <c r="AB21" s="70"/>
    </row>
    <row r="22" spans="1:28">
      <c r="A22" s="17"/>
      <c r="B22" s="30" t="s">
        <v>39</v>
      </c>
      <c r="C22" s="31"/>
      <c r="D22" s="31"/>
      <c r="E22" s="32"/>
      <c r="F22" s="32"/>
      <c r="G22" s="33"/>
      <c r="H22" s="33"/>
      <c r="I22" s="33"/>
      <c r="J22" s="33"/>
      <c r="K22" s="31"/>
      <c r="L22" s="32"/>
      <c r="M22" s="32"/>
      <c r="N22" s="34"/>
      <c r="O22" s="34"/>
      <c r="P22" s="35"/>
      <c r="Q22" s="36"/>
      <c r="R22" s="36"/>
      <c r="S22" s="37"/>
      <c r="T22" s="38"/>
      <c r="U22" s="36"/>
      <c r="V22" s="36"/>
      <c r="W22" s="39"/>
      <c r="X22" s="40">
        <f>SUM(X19:X21)</f>
        <v>23939618</v>
      </c>
      <c r="Y22" s="40">
        <f>SUM(Y19:Y21)</f>
        <v>25890772.160000004</v>
      </c>
      <c r="Z22" s="41"/>
      <c r="AA22" s="36"/>
      <c r="AB22" s="36"/>
    </row>
    <row r="23" spans="1:2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3"/>
      <c r="Y23" s="14">
        <f>Y13</f>
        <v>46498772.159999996</v>
      </c>
      <c r="Z23" s="10" t="s">
        <v>27</v>
      </c>
      <c r="AA23" s="10"/>
      <c r="AB23" s="10"/>
    </row>
    <row r="24" spans="1:28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3"/>
      <c r="Y24" s="45">
        <f>Y22+Y17</f>
        <v>26215572.160000004</v>
      </c>
      <c r="Z24" s="10" t="s">
        <v>28</v>
      </c>
      <c r="AA24" s="10"/>
      <c r="AB24" s="10"/>
    </row>
    <row r="25" spans="1:28">
      <c r="X25" s="44">
        <v>3192000000.0000005</v>
      </c>
      <c r="Y25" s="44">
        <v>173236238732.32941</v>
      </c>
    </row>
    <row r="26" spans="1:28">
      <c r="X26" s="44">
        <v>173215955532.32941</v>
      </c>
      <c r="Y26" s="44">
        <f>Y25-Y23+Y24</f>
        <v>173215955532.32941</v>
      </c>
    </row>
    <row r="27" spans="1:28">
      <c r="X27" s="44"/>
      <c r="Y27" s="44">
        <f>X26-Y26</f>
        <v>0</v>
      </c>
    </row>
    <row r="28" spans="1:28">
      <c r="X28" s="9"/>
    </row>
    <row r="29" spans="1:28">
      <c r="X29" s="9"/>
    </row>
    <row r="30" spans="1:28">
      <c r="G30" s="8" t="s">
        <v>30</v>
      </c>
      <c r="X30" s="9"/>
    </row>
    <row r="31" spans="1:28">
      <c r="X31" s="9"/>
    </row>
    <row r="32" spans="1:28">
      <c r="X32" s="9"/>
    </row>
    <row r="33" spans="24:24">
      <c r="X33" s="9"/>
    </row>
    <row r="34" spans="24:24">
      <c r="X34" s="9"/>
    </row>
    <row r="35" spans="24:24">
      <c r="X35" s="9"/>
    </row>
    <row r="36" spans="24:24">
      <c r="X36" s="9"/>
    </row>
    <row r="37" spans="24:24">
      <c r="X37" s="9"/>
    </row>
    <row r="38" spans="24:24">
      <c r="X38" s="9"/>
    </row>
    <row r="39" spans="24:24">
      <c r="X39" s="9"/>
    </row>
    <row r="40" spans="24:24">
      <c r="X40" s="9"/>
    </row>
    <row r="41" spans="24:24">
      <c r="X41" s="9"/>
    </row>
    <row r="42" spans="24:24">
      <c r="X42" s="9"/>
    </row>
    <row r="43" spans="24:24">
      <c r="X43" s="9"/>
    </row>
    <row r="44" spans="24:24">
      <c r="X44" s="9"/>
    </row>
    <row r="45" spans="24:24">
      <c r="X45" s="9"/>
    </row>
    <row r="46" spans="24:24">
      <c r="X46" s="9"/>
    </row>
    <row r="47" spans="24:24">
      <c r="X47" s="9"/>
    </row>
    <row r="48" spans="24:24">
      <c r="X48" s="9"/>
    </row>
    <row r="49" spans="24:24">
      <c r="X49" s="9"/>
    </row>
    <row r="50" spans="24:24">
      <c r="X50" s="9"/>
    </row>
    <row r="51" spans="24:24">
      <c r="X51" s="9"/>
    </row>
    <row r="52" spans="24:24">
      <c r="X52" s="9"/>
    </row>
    <row r="53" spans="24:24">
      <c r="X53" s="9"/>
    </row>
    <row r="54" spans="24:24">
      <c r="X54" s="9"/>
    </row>
    <row r="55" spans="24:24">
      <c r="X55" s="9"/>
    </row>
    <row r="56" spans="24:24">
      <c r="X56" s="9"/>
    </row>
    <row r="57" spans="24:24">
      <c r="X57" s="9"/>
    </row>
    <row r="58" spans="24:24">
      <c r="X58" s="9"/>
    </row>
    <row r="59" spans="24:24">
      <c r="X59" s="9"/>
    </row>
    <row r="60" spans="24:24">
      <c r="X60" s="9"/>
    </row>
    <row r="61" spans="24:24">
      <c r="X61" s="9"/>
    </row>
    <row r="62" spans="24:24">
      <c r="X62" s="9"/>
    </row>
    <row r="63" spans="24:24">
      <c r="X63" s="9"/>
    </row>
    <row r="64" spans="24:24">
      <c r="X64" s="9"/>
    </row>
    <row r="65" spans="24:24">
      <c r="X65" s="9"/>
    </row>
    <row r="66" spans="24:24">
      <c r="X66" s="9"/>
    </row>
    <row r="67" spans="24:24">
      <c r="X67" s="9"/>
    </row>
    <row r="68" spans="24:24">
      <c r="X68" s="9"/>
    </row>
    <row r="69" spans="24:24">
      <c r="X69" s="9"/>
    </row>
    <row r="70" spans="24:24">
      <c r="X70" s="9"/>
    </row>
    <row r="71" spans="24:24">
      <c r="X71" s="9"/>
    </row>
    <row r="72" spans="24:24">
      <c r="X72" s="9"/>
    </row>
    <row r="73" spans="24:24">
      <c r="X73" s="9"/>
    </row>
    <row r="74" spans="24:24">
      <c r="X74" s="9"/>
    </row>
    <row r="75" spans="24:24">
      <c r="X75" s="9"/>
    </row>
    <row r="76" spans="24:24">
      <c r="X76" s="9"/>
    </row>
    <row r="77" spans="24:24">
      <c r="X77" s="9"/>
    </row>
    <row r="78" spans="24:24">
      <c r="X78" s="9"/>
    </row>
    <row r="79" spans="24:24">
      <c r="X79" s="9"/>
    </row>
    <row r="80" spans="24:24">
      <c r="X80" s="9"/>
    </row>
  </sheetData>
  <autoFilter ref="A6:AB27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2016-11-23T06:20:32Z</dcterms:modified>
</cp:coreProperties>
</file>