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0" yWindow="765" windowWidth="20610" windowHeight="6390"/>
  </bookViews>
  <sheets>
    <sheet name="План закупок" sheetId="6" r:id="rId1"/>
  </sheets>
  <definedNames>
    <definedName name="_xlnm._FilterDatabase" localSheetId="0" hidden="1">'План закупок'!$A$17:$AA$165</definedName>
  </definedNames>
  <calcPr calcId="145621"/>
</workbook>
</file>

<file path=xl/calcChain.xml><?xml version="1.0" encoding="utf-8"?>
<calcChain xmlns="http://schemas.openxmlformats.org/spreadsheetml/2006/main">
  <c r="W34" i="6" l="1"/>
  <c r="X34" i="6" s="1"/>
  <c r="W33" i="6"/>
  <c r="X33" i="6" s="1"/>
  <c r="W32" i="6"/>
  <c r="X32" i="6" s="1"/>
  <c r="W31" i="6"/>
  <c r="X31" i="6" s="1"/>
  <c r="W30" i="6"/>
  <c r="X30" i="6" s="1"/>
  <c r="W29" i="6"/>
  <c r="X29" i="6" s="1"/>
  <c r="W28" i="6"/>
  <c r="X28" i="6" s="1"/>
  <c r="W27" i="6"/>
  <c r="X27" i="6" s="1"/>
  <c r="W26" i="6"/>
  <c r="X26" i="6" s="1"/>
  <c r="W25" i="6"/>
  <c r="X25" i="6" s="1"/>
  <c r="W24" i="6"/>
  <c r="X24" i="6" s="1"/>
  <c r="W41" i="6" l="1"/>
  <c r="X40" i="6"/>
  <c r="X70" i="6" l="1"/>
  <c r="X162" i="6" l="1"/>
  <c r="X108" i="6"/>
  <c r="X82" i="6"/>
  <c r="X161" i="6"/>
  <c r="X160" i="6"/>
  <c r="X86" i="6"/>
  <c r="V23" i="6"/>
  <c r="X159" i="6" l="1"/>
  <c r="X58" i="6"/>
  <c r="X61" i="6"/>
  <c r="X158" i="6" l="1"/>
  <c r="X157" i="6"/>
  <c r="X138" i="6"/>
  <c r="X156" i="6" l="1"/>
  <c r="X155" i="6"/>
  <c r="X154" i="6" l="1"/>
  <c r="X153" i="6"/>
  <c r="X152" i="6"/>
  <c r="X151" i="6"/>
  <c r="X23" i="6" l="1"/>
  <c r="X22" i="6"/>
  <c r="V22" i="6"/>
  <c r="W21" i="6"/>
  <c r="X21" i="6" s="1"/>
  <c r="W20" i="6"/>
  <c r="V20" i="6" s="1"/>
  <c r="X20" i="6" l="1"/>
  <c r="V21" i="6"/>
  <c r="X150" i="6"/>
  <c r="X149" i="6"/>
  <c r="X148" i="6" l="1"/>
  <c r="X92" i="6"/>
  <c r="X85" i="6"/>
  <c r="X147" i="6"/>
  <c r="X133" i="6" l="1"/>
  <c r="X72" i="6"/>
  <c r="X146" i="6"/>
  <c r="X145" i="6" l="1"/>
  <c r="X144" i="6" l="1"/>
  <c r="X39" i="6" l="1"/>
  <c r="X38" i="6"/>
  <c r="X143" i="6" l="1"/>
  <c r="X126" i="6" l="1"/>
  <c r="X120" i="6"/>
  <c r="X44" i="6" l="1"/>
  <c r="X50" i="6"/>
  <c r="X110" i="6"/>
  <c r="X142" i="6" l="1"/>
  <c r="W19" i="6" l="1"/>
  <c r="W35" i="6" s="1"/>
  <c r="X141" i="6"/>
  <c r="X19" i="6" l="1"/>
  <c r="X35" i="6" s="1"/>
  <c r="X140" i="6"/>
  <c r="X122" i="6" l="1"/>
  <c r="X71" i="6" l="1"/>
  <c r="X69" i="6"/>
  <c r="X65" i="6" l="1"/>
  <c r="X139" i="6" l="1"/>
  <c r="X63" i="6" l="1"/>
  <c r="X62" i="6"/>
  <c r="X113" i="6" l="1"/>
  <c r="X137" i="6" l="1"/>
  <c r="X136" i="6"/>
  <c r="X48" i="6" l="1"/>
  <c r="X135" i="6" l="1"/>
  <c r="X77" i="6" l="1"/>
  <c r="X134" i="6"/>
  <c r="X132" i="6"/>
  <c r="X131" i="6" l="1"/>
  <c r="X130" i="6"/>
  <c r="X129" i="6"/>
  <c r="X101" i="6" l="1"/>
  <c r="X75" i="6"/>
  <c r="W128" i="6" l="1"/>
  <c r="X128" i="6" s="1"/>
  <c r="W127" i="6"/>
  <c r="X127" i="6" s="1"/>
  <c r="X125" i="6"/>
  <c r="X124" i="6"/>
  <c r="X123" i="6"/>
  <c r="X121" i="6"/>
  <c r="X119" i="6"/>
  <c r="W118" i="6"/>
  <c r="X118" i="6" s="1"/>
  <c r="W117" i="6"/>
  <c r="X116" i="6"/>
  <c r="X115" i="6"/>
  <c r="X114" i="6"/>
  <c r="X112" i="6"/>
  <c r="X111" i="6"/>
  <c r="X109" i="6"/>
  <c r="X107" i="6"/>
  <c r="X106" i="6"/>
  <c r="X105" i="6"/>
  <c r="X104" i="6"/>
  <c r="X103" i="6"/>
  <c r="X102" i="6"/>
  <c r="X100" i="6"/>
  <c r="X99" i="6"/>
  <c r="X98" i="6"/>
  <c r="X97" i="6"/>
  <c r="X96" i="6"/>
  <c r="X95" i="6"/>
  <c r="X94" i="6"/>
  <c r="X93" i="6"/>
  <c r="X91" i="6"/>
  <c r="X90" i="6"/>
  <c r="X89" i="6"/>
  <c r="X88" i="6"/>
  <c r="X87" i="6"/>
  <c r="X84" i="6"/>
  <c r="X83" i="6"/>
  <c r="X81" i="6"/>
  <c r="X80" i="6"/>
  <c r="X79" i="6"/>
  <c r="X78" i="6"/>
  <c r="X76" i="6"/>
  <c r="X74" i="6"/>
  <c r="X73" i="6"/>
  <c r="X68" i="6"/>
  <c r="X67" i="6"/>
  <c r="X66" i="6"/>
  <c r="X64" i="6"/>
  <c r="X60" i="6"/>
  <c r="X59" i="6"/>
  <c r="X57" i="6"/>
  <c r="X56" i="6"/>
  <c r="X55" i="6"/>
  <c r="X54" i="6"/>
  <c r="X53" i="6"/>
  <c r="X52" i="6"/>
  <c r="X51" i="6"/>
  <c r="X49" i="6"/>
  <c r="X47" i="6"/>
  <c r="X46" i="6"/>
  <c r="X45" i="6"/>
  <c r="X43" i="6"/>
  <c r="X37" i="6"/>
  <c r="X41" i="6" s="1"/>
  <c r="X164" i="6" l="1"/>
  <c r="W164" i="6"/>
  <c r="W165" i="6" s="1"/>
  <c r="X117" i="6"/>
  <c r="X165" i="6" l="1"/>
</calcChain>
</file>

<file path=xl/sharedStrings.xml><?xml version="1.0" encoding="utf-8"?>
<sst xmlns="http://schemas.openxmlformats.org/spreadsheetml/2006/main" count="2197" uniqueCount="809">
  <si>
    <t>АО "РД "КазМунайГаз"</t>
  </si>
  <si>
    <t>Услуги по сопровождению и технической поддержке информационной системы</t>
  </si>
  <si>
    <t>Услуги по сопровождению и развитию системы SAP</t>
  </si>
  <si>
    <t xml:space="preserve">SAP жүйесін жүргізу және  дамыту бойынша қызмет атқарулар </t>
  </si>
  <si>
    <t>ЭОТТ</t>
  </si>
  <si>
    <t>г.Астана, пр.Кабанбай батыра 17</t>
  </si>
  <si>
    <t>г.Астана</t>
  </si>
  <si>
    <t>Услуги по технической поддержке системы SAP</t>
  </si>
  <si>
    <t xml:space="preserve">SAP жүйесін техникалық қамтамасыз ету бойынша қызмет атқарулар </t>
  </si>
  <si>
    <t xml:space="preserve">№ </t>
  </si>
  <si>
    <t>Наименование организации</t>
  </si>
  <si>
    <t>Код  ТРУ</t>
  </si>
  <si>
    <t xml:space="preserve">Наименование закупаемых товаров, работ и услуг </t>
  </si>
  <si>
    <t>Наименование закупаемых товаров, работ и услуг (на казахском языке)</t>
  </si>
  <si>
    <t xml:space="preserve">Краткая характеристика (описание) товаров, работ и услуг </t>
  </si>
  <si>
    <t>Краткая характеристика (описание) товаров, работ и услуг (на казахском языке)</t>
  </si>
  <si>
    <t>Дополнительная характеристика</t>
  </si>
  <si>
    <t>Дополнительная характеристика (на казахском языке)</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</si>
  <si>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</si>
  <si>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</si>
  <si>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</si>
  <si>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</si>
  <si>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</si>
  <si>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</si>
  <si>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</si>
  <si>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</si>
  <si>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</si>
  <si>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</si>
  <si>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</si>
  <si>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</si>
  <si>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</si>
  <si>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</si>
  <si>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</si>
  <si>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</si>
  <si>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</si>
  <si>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</si>
  <si>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У</t>
  </si>
  <si>
    <t>2 У</t>
  </si>
  <si>
    <t>ОИ</t>
  </si>
  <si>
    <t>ОВХ</t>
  </si>
  <si>
    <t>ЭЦПП</t>
  </si>
  <si>
    <t>Услуги по аренде легковых автомобилей с водителем</t>
  </si>
  <si>
    <t> Жеңіл автомобильдерді жүргізушісімен жалға беру бойынша қызметтер</t>
  </si>
  <si>
    <t>Астана, Алматы қалаларында біррретік тапсырыстар бойынша автокөліктік кызмет көрсетү</t>
  </si>
  <si>
    <t>3 У</t>
  </si>
  <si>
    <t>5 У</t>
  </si>
  <si>
    <t>6 У</t>
  </si>
  <si>
    <t>7 У</t>
  </si>
  <si>
    <t>8 У</t>
  </si>
  <si>
    <t>9 У</t>
  </si>
  <si>
    <t>10 У</t>
  </si>
  <si>
    <t>1. Товары</t>
  </si>
  <si>
    <t>итого по товарам</t>
  </si>
  <si>
    <t>3. Услуги</t>
  </si>
  <si>
    <t>Атырауская область, г.Атырау</t>
  </si>
  <si>
    <t>Услуги по страхованию ответственности директоров и должностных лиц и ответственнсти АО "РД "КазМунайГаз", связанной с ответственностью директоров и должностных лиц</t>
  </si>
  <si>
    <t>Директорлар мен лауазымды адамдардың жауаптылығын және «ҚазМұнайГаз» БӨ» АҚ-ның директорлар мен лауазымды адамдардың жауаптылығымен байланысты жауаптылығын сақтандыру қызметтері</t>
  </si>
  <si>
    <t>Услуги независимого регистратора по ведению реестра акционеров</t>
  </si>
  <si>
    <t>Акционерлер тізімін жүргізу жөнінде тәуелсіз тіркегіш қызметтері</t>
  </si>
  <si>
    <t>Услуги по листингу</t>
  </si>
  <si>
    <t>Листинг қызметтері</t>
  </si>
  <si>
    <t>Комиссия Казахстанской фондовой биржы</t>
  </si>
  <si>
    <t>Қазақстан қор биржасының комиссиясы</t>
  </si>
  <si>
    <t>ежеквартальная предоплата</t>
  </si>
  <si>
    <t>14 У</t>
  </si>
  <si>
    <t>16 У</t>
  </si>
  <si>
    <t>17 У</t>
  </si>
  <si>
    <t>Басылымды бұқаралық ақпарат құралдарында ақпараттық материалдарды дайындау және орналастыру бойынша қызметтер</t>
  </si>
  <si>
    <t>Ақпараттық таспаларға жазылу бойынша қызметтер</t>
  </si>
  <si>
    <t>Корпоративтік газетті шығару жөніндегі қызметтер</t>
  </si>
  <si>
    <t>Мерзімді басылымдарға жазылу бойынша қызметтер</t>
  </si>
  <si>
    <t>Газеттер мен журналдарға жазылу бойынша қызметтер</t>
  </si>
  <si>
    <t>19 У</t>
  </si>
  <si>
    <t>20 У</t>
  </si>
  <si>
    <t>21 У</t>
  </si>
  <si>
    <t>22 У</t>
  </si>
  <si>
    <t>Атырауская область</t>
  </si>
  <si>
    <t>27 У</t>
  </si>
  <si>
    <t>28 У</t>
  </si>
  <si>
    <t>29 У</t>
  </si>
  <si>
    <t>30 У</t>
  </si>
  <si>
    <t>31 У</t>
  </si>
  <si>
    <t>Обеспечение режима секретности, ведение секретного делопроизводства, организация технической защиты используемых государственных секретов</t>
  </si>
  <si>
    <t>Услуги актуариев</t>
  </si>
  <si>
    <t>Актуарийлер қызметтері</t>
  </si>
  <si>
    <t xml:space="preserve">АО "РД "КазМунаГаз" </t>
  </si>
  <si>
    <t>Услуги по таможенному оформлению</t>
  </si>
  <si>
    <t>Услуги по таможенному оформлению товаров (нефти), перемещаемых через таможенную границу Российской Федерации и Таможенного Союза</t>
  </si>
  <si>
    <t>Российская Федерация, г.Москва</t>
  </si>
  <si>
    <t>Услуги по транспортно-экспедиторскому обслуживанию</t>
  </si>
  <si>
    <t>Комплекс услуг по транспортно-экспедиторскому обслуживанию</t>
  </si>
  <si>
    <r>
      <t>Транспортно-экспедиторские услуги, связанные с отгрузкой сырой нефти морским транспортом на морском терминале ЗАО "КТК-Р"</t>
    </r>
    <r>
      <rPr>
        <b/>
        <sz val="10"/>
        <color indexed="8"/>
        <rFont val="Times New Roman"/>
        <family val="1"/>
        <charset val="204"/>
      </rPr>
      <t xml:space="preserve"> </t>
    </r>
  </si>
  <si>
    <t>Теңіз көлігінің шикі мұнайды «КҚК-Р» ЖАҚ теңіз терминалында тиеуімен байланысты қөліктік-экспедиторлық қызмет көрсетулер</t>
  </si>
  <si>
    <t>Услуги по оценке стоимости товарно-материальных ценностей</t>
  </si>
  <si>
    <t xml:space="preserve">Услуги по оценке (экспертиза) рыночной стоимости сырой нефти на экспорт </t>
  </si>
  <si>
    <t>Экспортталатын мұнайдың нарықтық құнын бағалау (экспертиза) қызмет көрсетулер</t>
  </si>
  <si>
    <t xml:space="preserve">Бағалар агенттігінің шикі мұнай, мұнай мен ашық мұнай өнімдерін тасымалдайтын мұнай тиейтін кемелердің фрахтысы құнының күнделікті жариялымдарына жазылу </t>
  </si>
  <si>
    <t>32 У</t>
  </si>
  <si>
    <t>34 У</t>
  </si>
  <si>
    <t>35 У</t>
  </si>
  <si>
    <t>36 У</t>
  </si>
  <si>
    <t>38 У</t>
  </si>
  <si>
    <t>39 У</t>
  </si>
  <si>
    <t>40 У</t>
  </si>
  <si>
    <t>Российская Федерация, г.Новороссийск</t>
  </si>
  <si>
    <t>41 У</t>
  </si>
  <si>
    <t>2. Работы</t>
  </si>
  <si>
    <t>итого по работам</t>
  </si>
  <si>
    <t>1 Р</t>
  </si>
  <si>
    <t>ОПРУ</t>
  </si>
  <si>
    <t>Услуги по устному и письменному переводу</t>
  </si>
  <si>
    <t>Ауызша және жазбаша аударма жөніндегі қызмет көрсетулер</t>
  </si>
  <si>
    <t>43 У</t>
  </si>
  <si>
    <t>44 У</t>
  </si>
  <si>
    <t>45 У</t>
  </si>
  <si>
    <t>46 У</t>
  </si>
  <si>
    <t>48 У</t>
  </si>
  <si>
    <t>49 У</t>
  </si>
  <si>
    <t>50 У</t>
  </si>
  <si>
    <t>51 У</t>
  </si>
  <si>
    <t>55 У</t>
  </si>
  <si>
    <t>Страны Европы, США, Восточной Азии (Сингапур, Гонконг, Китай)</t>
  </si>
  <si>
    <t>Бағалы қағаздар рыногындағы коммерциялық брокерлік қызметтер. Ақпараттар ұсыну жөніндегі ұсынымдар, Компания акцияларының бағамы серпінін шолу, дивидендтік саясат пен төлемдер жөніндегі ұсынымдар, Компанияның бағалы қағаздары жөніндегі есепті дайындау және рынокты талдау, болжамды стратегиялық мәмілелер жасауға байланысты рыноктық жағдай жөніндегі ұсынымдар.</t>
  </si>
  <si>
    <t>Услуги по размещению информации в зарубежных средствах массовой информации</t>
  </si>
  <si>
    <t>Ақпараттарды шетелдік бұқаралық ақпарат құралдарында орналастыру жөніндегі қызметтер</t>
  </si>
  <si>
    <t>Страны Европы, США</t>
  </si>
  <si>
    <t>итого по услугам</t>
  </si>
  <si>
    <t>ВСЕГО:</t>
  </si>
  <si>
    <t>Услуги по технической поддержке и обслуживанию 1С:Бухгалтерия 8.2</t>
  </si>
  <si>
    <t>1С:Бухгалтерия 8.2 техникалық қолдау және қызмет көрсету жөніндегі қызмет көрсетулер;</t>
  </si>
  <si>
    <t>Республика Казахстан</t>
  </si>
  <si>
    <t>Мангистауская область</t>
  </si>
  <si>
    <t>49.32.12.000.000.00.0777.000000000000</t>
  </si>
  <si>
    <t>оплата по факту оказания услуг</t>
  </si>
  <si>
    <t>Услуги автотранспорта в Мангистауской области</t>
  </si>
  <si>
    <t>Манғыстау облысында автокөліктік қызмет көрсету</t>
  </si>
  <si>
    <t>Услуги автотранспорта в Атырауской области</t>
  </si>
  <si>
    <t>Атырау облысында автокөліктік қызмет көрсету</t>
  </si>
  <si>
    <t>ноябрь, декабрь 2015 года</t>
  </si>
  <si>
    <t>84.11.12.200.000.00.0777.000000000000</t>
  </si>
  <si>
    <t>52.29.19.100.000.00.0777.000000000000</t>
  </si>
  <si>
    <t>74.90.12.000.005.00.0777.000000000000</t>
  </si>
  <si>
    <t>71.20.19.000.010.00.0777.000000000000</t>
  </si>
  <si>
    <t>Услуги по выдаче сертификатов о происхождении товара</t>
  </si>
  <si>
    <t>Мұнай мен мұнай өнімдерінің шығу елін айқындау жөніндегі сараптамалық қызмет көрсетулер</t>
  </si>
  <si>
    <t>63.99.10.000.000.00.0777.000000000000</t>
  </si>
  <si>
    <t>62.02.30.000.001.00.0777.000000000000</t>
  </si>
  <si>
    <t>Услуги по диагностированию/экспертизе/анализу/испытаниям/тестированию/осмотру</t>
  </si>
  <si>
    <t>Услуги по предоставлению информации</t>
  </si>
  <si>
    <t>Услуги по предоставлению информации (информации из СМИ, из баз данных, других собранных/обработанных сведений)</t>
  </si>
  <si>
    <t>с даты заключения договора по 31 декабря 2016 года</t>
  </si>
  <si>
    <t>53.20.11.110.000.00.0777.000000000000</t>
  </si>
  <si>
    <t>Услуги по курьерской доставке почты</t>
  </si>
  <si>
    <t>Поштаны курьермен жеткізу жөніндегі қызмет көрсетулер</t>
  </si>
  <si>
    <t>74.30.11.000.000.00.0777.000000000000</t>
  </si>
  <si>
    <t>65.12.41.335.000.00.0777.000000000000</t>
  </si>
  <si>
    <t>Услуги по страхованию имущества от ущерба (кроме страхования автомобильного, железнодорожного, воздушного, водного транспорта, грузов)</t>
  </si>
  <si>
    <t>Мүлікті зияннан сақтандыру қызметтері (автомобиль, теміржол, әуе жол, су транспорттарын, жүктерді сақтандыру қызметтерінен басқа)</t>
  </si>
  <si>
    <t>Мүлікті зияннан сақтандыру қызметтері (автомобильді, теміржол, әуе жол, су транспорттарын, жүкті сақтандыру қызметтерінен басқа)</t>
  </si>
  <si>
    <t xml:space="preserve">Услуги по страхованию имущества АО РД КМГ </t>
  </si>
  <si>
    <t>КМГ БӨ АҚ мүлігін сақтандыру қызметтері</t>
  </si>
  <si>
    <t>65.12.50.335.000.00.0777.000000000000</t>
  </si>
  <si>
    <t>Услуги по страхованию гражданско-правовой ответственности (кроме страхования гражданско-правовой ответственности владельцев автомобильного, воздушного, водного транспорта)</t>
  </si>
  <si>
    <t>Азаматтық құқықты сақтандыру қызметтері (автомобильдік, әуе жол, су транспорттарының иелерінін азаматтық құқығын сақтандыру қызметтерінен басқа)</t>
  </si>
  <si>
    <t>64.99.19.335.008.00.0777.000000000000</t>
  </si>
  <si>
    <t>Услуги регистратора ценных бумаг</t>
  </si>
  <si>
    <t>Құнды қағаздар тіркегіштің қызметтері</t>
  </si>
  <si>
    <t>64.99.19.335.006.00.0777.000000000000</t>
  </si>
  <si>
    <t>64.99.19.335.009.00.0777.000000000000</t>
  </si>
  <si>
    <t>Услуги маркет-мейкера</t>
  </si>
  <si>
    <t>Маркет-мейкетлердің қызметтері</t>
  </si>
  <si>
    <t>Обязательное поддержание двухсторонних котировок по акциям на КФБ</t>
  </si>
  <si>
    <t>ҚҚБ қарапайым акциялары бойынша міндетті екіжақты баға белгілеуді қолдау</t>
  </si>
  <si>
    <t>62.09.20.000.012.00.0777.000000000000</t>
  </si>
  <si>
    <t>Услуги по предоставлению доступа к информационным ресурсам, находящимся в сети Интернет</t>
  </si>
  <si>
    <t>Интернет желілерінде болып табылатын ақпараттық ресурстарға қатынауды ұсыну бойынша қызметтер</t>
  </si>
  <si>
    <t>Услуги по предоставлению доступа к информационным ресурсам, находящимся в сети Интернет (сертификация пользователей, получение доступа и др.)</t>
  </si>
  <si>
    <t>Интернет желілерінде (пайдаланушылардың сертификациялары, қатынауды алу және т.б.) болып табылатын ақпараттық ресурстарға қатынауды ұсыну бойынша қызметтер</t>
  </si>
  <si>
    <t>Услуги по предоставлению доступа к просмотру торгов в режиме реального времени на Казахстанской фондовой бирже</t>
  </si>
  <si>
    <t>Қазақстан Қор Биржасындағы нақты уақытқа сәйкес сауданы бақылауды ұсыну бойынша қызметтер</t>
  </si>
  <si>
    <t>82.99.19.000.005.00.0777.000000000000</t>
  </si>
  <si>
    <t>Услуги по ведению секретного делопроизводства</t>
  </si>
  <si>
    <t>Құпия іс жүргізу жөніндегі қызмет көрсетулер</t>
  </si>
  <si>
    <t>Құпия іс жүргізу  жөніндегі қызмет көрсетулер</t>
  </si>
  <si>
    <t>Құпиялық режимін қамтамасыз ету, құпия ісқағаздарын жүргізу, пайдаланылатын мемлекеттік құпияларды техникалық қорғауды ұйымдастыру</t>
  </si>
  <si>
    <t>с 01 января 2016 года по 31 декабря 2016 года</t>
  </si>
  <si>
    <t>62.09.20.000.000.00.0777.000000000000</t>
  </si>
  <si>
    <t>Услуги по администрированию и техническому обслуживанию программного обеспечения</t>
  </si>
  <si>
    <t>66.29.11.000.000.00.0777.000000000000</t>
  </si>
  <si>
    <t>Услуги по актуарной оценке обязательств по состоянию на 31 декабря 2015 года</t>
  </si>
  <si>
    <t>2015 жылдың 31 желтоқсанындағы жағдай бойынша міндеттемелерді пайымды бағалау жөніндегі қызмет көрсетулер</t>
  </si>
  <si>
    <t>АО РД                          КазМунайГаз</t>
  </si>
  <si>
    <t>80.10.12.000.000.00.0777.000000000000</t>
  </si>
  <si>
    <t>Услуги охраны</t>
  </si>
  <si>
    <t>Күзет қызметтері</t>
  </si>
  <si>
    <t>Услуги охраны (патрулирование/охрана объектов/помещений/имущества/ людей и аналогичное)</t>
  </si>
  <si>
    <t>Күзет қызметтері (патрульдеу/объектілерді/адамдардың үй-жайларын/мүлкін күзету және осыған ұқсас қызметтер)-</t>
  </si>
  <si>
    <t>Услуги по предоставлению средств коммуникаций для инициативного информирования</t>
  </si>
  <si>
    <t>Бастамашылық құлақтандыруға арналған коммуникация құралдарын ұсыну жөніндегі қызмет көрсетулер</t>
  </si>
  <si>
    <t xml:space="preserve">Услуги по предоставлению средств коммуникации для инициативного информирования в соответствии с регуляторными требованиями Великобритании. </t>
  </si>
  <si>
    <t xml:space="preserve">Ұлыбританияның реттеуші талаптарына сәйкес бастамашылық құлақтандыруға арналған коммуникация құралдарын ұсыну жөніндегі қызмет көрсетулер. </t>
  </si>
  <si>
    <t>61.90.10.400.002.00.0777.000000000000</t>
  </si>
  <si>
    <t>70.21.10.000.000.00.0777.000000000000</t>
  </si>
  <si>
    <t>Услуги по поддержанию связи с общественностью/организациями и другой аудиторией</t>
  </si>
  <si>
    <t>Көпшілікпен/ұйымдармен және басқа да аудиториямен байланыс орнату жөніндегі қызмет көрсетулер</t>
  </si>
  <si>
    <t>Услуги по поддержке мероприятий по связям с инвесторами.Стандартный набор услуг, обычно оплачивается ежемесячно и дает возможность обращаться к  подрядчику в любое время по текущим вопросам, включая квартальные финансовые пресс-релизы, обновление стандартных презентаций для инвесторов, поддержка участия в инвестиционных мероприятиях и ряд организационных услуг на проектной основе, в том числе ежегодное исследование структуры акционеров, оценка восприятия (perception study)</t>
  </si>
  <si>
    <t>66.12.11.335.000.00.0777.000000000000</t>
  </si>
  <si>
    <t>Услуги по брокерским операциям с ценными бумагами</t>
  </si>
  <si>
    <t>Бағалы қағаздармен брокерлік операциялар жөніндегі қызмет көрсетулер</t>
  </si>
  <si>
    <t>Услуги по операциям с ценными бумагами без номинального держания</t>
  </si>
  <si>
    <t>Номиналды ұсаусыз бағалы қағаздармен операциялар жүргізу жөніндегі қызмет көрсетулер</t>
  </si>
  <si>
    <t>93.19.19.900.001.00.0777.000000000000</t>
  </si>
  <si>
    <t>Услуги по размещению информационных материалов в средствах массовой информации</t>
  </si>
  <si>
    <t>Бұқаралық ақпарат құралдарында ақпараттық материалдарды орналастыру жөніндегі қызмет көрсетулер</t>
  </si>
  <si>
    <t>Интернет жүйесінде бар ақпараттық ресурстарға кіру рұқсаттарын ұсыну жөніндегі қызмет көрсетулер</t>
  </si>
  <si>
    <t>Интернет жүйесінде бар ақпараттық ресурстарға кіру рұқсаттарын ұсыну жөніндегі қызмет көрсетулер (пайдаланушыларды сертификаттау, рұқсаттар алу және басқалары)</t>
  </si>
  <si>
    <t>Услуги по предоставлению доступа к Информационно-аналитическому сервису «Thomson», находящегося  в сети Интернет,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(сертификация пользователей, получение доступа и др.)</t>
  </si>
  <si>
    <t>Әлемдік энергоресурстар рыногының мониторингі мен жай-күйін талдау мақсатында  Интернет торабында бар Thomson ақпараттық-талдау сервисіне кіру рұқсатын беру жөніндегі қызмет көрсетулер және қаржылық рыноктарды зерделеу және ашық компаниялардың қызметін талдау мақсатында ақпараттық материалдар ұсыну жөніндегі қызмет көрсетулер (пайдаланушыларды сертификаттау, кіруге рұқсат және т.б,).</t>
  </si>
  <si>
    <t>62.09.20.000.011.00.0777.000000000000</t>
  </si>
  <si>
    <t>Услуги по предоставлению программного терминала в пользование</t>
  </si>
  <si>
    <t>Бағдарламалық терминалды пайдалануға ұсыну жөніндегі қызмет көрсетулер</t>
  </si>
  <si>
    <t>Информационные услуги по предоставлению в пользование программного терминала</t>
  </si>
  <si>
    <t>Бағдарламалық терминалды пайдалануға ұсыну жөніндегі ақпараттық қызмет көрсетулер</t>
  </si>
  <si>
    <t>Услуги по предоставлению  информационно-аналитического программного терминала "Bloomberg Professional" в пользование.(сертификация пользователей, получение доступа и др.). Услуги включают предоставление информации международными информационными агентствами, информационно-аналитическими изданиями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для АО "РД "КМГ"</t>
  </si>
  <si>
    <t>Bloomberg Professional ақпараттық-талдау бағдарламалық терминалды пайдалануға беру жөніндегі қызмет көрсетулер (пайдаланушыларды сертификаттау, кіруге рұқсат және т.б,). Қызмет көрсетулерге «ҚМГ» БӨ» АҚ үшін әлемдік энергоресурстар рыногының мониторингі мен жай-күйін талдау мақсатында халықаралық ақпараттық агенттіктердің, ақпараттық-талдау басылымдардың ақпараттар ұсынуы және ашық компаниялардың қызметін талдау мақсатында ақпараттық материалдар ұсыну жөніндегі қызмет көрсетулер.</t>
  </si>
  <si>
    <t xml:space="preserve"> Услуги по предоставлению доступа к порталу "Regulatory News Service London Stock Exchange".  Сопровождение и техническая поддержка веб-портала</t>
  </si>
  <si>
    <t>RNS London Stock Exchange порталына кіру рұқсатын беру жөніндегі қызмет көрсетулер. Веб-порталды жүргізу және техникалық қолдау</t>
  </si>
  <si>
    <t>Услуги корпоративного брокера для АО "РД "КазМунайГаз". Рекомендации по раскрытию информации, обзор динамики курса акций Компании, рекомендации по дивидендной политике и выплатах, подготовка отчета по ценным бумагам Компании и анализ рынка, рекомендации по рыночной ситуации в связи с предполагаемыми стратегическими сделками</t>
  </si>
  <si>
    <t>Услуги по техническому обслуживанию и
 сопровождению электронного архива</t>
  </si>
  <si>
    <t>Электронды архивті техникалық қамтамасыз ету және қолдау бойынша қызметтер</t>
  </si>
  <si>
    <t>62.02.30.000.004.00.0777.000000000000</t>
  </si>
  <si>
    <t>Услуги по модернизации информационной системы</t>
  </si>
  <si>
    <t>Услуги по обновлению системы SAP ERP</t>
  </si>
  <si>
    <t>SAP ERP жүйесін жаңарту бойынша қызметтер</t>
  </si>
  <si>
    <t>74.90.19.000.003.00.0999.000000000000</t>
  </si>
  <si>
    <t>Работы по разработке/корректировке нормативной/технической документации/ технологических схем/паспортов, технико-экономического обоснования и аналогичных документов</t>
  </si>
  <si>
    <t>Нормативтік/техникалық құжаттамаларды/технологиялық сызбаларды/төлқұжаттарды, техника-экономикалық негіздемелер мен сол сияқты құжаттарды әзірлеу/түзету жөніндегі жұмыстар</t>
  </si>
  <si>
    <t xml:space="preserve">Услуги по размещению информационных материалов в средствах массовой информации                                            </t>
  </si>
  <si>
    <t xml:space="preserve">Услуги по размещению информационных материалов в средствах массовой информации                 </t>
  </si>
  <si>
    <t>Услуги по размещению  информационных материалов в отечественных печатных СМИ</t>
  </si>
  <si>
    <t>Ақпараттық материалдарды  отандық баспасөз БАҚ-тарына орналастыру жөніндегі қызметтер</t>
  </si>
  <si>
    <t>63.99.10.000.001.00.0777.000000000000</t>
  </si>
  <si>
    <t xml:space="preserve">Услуги по подписке на информационные ленты                         </t>
  </si>
  <si>
    <t>Отандық ақпараттық агенттіктердегі жаңалықтар лентасына жазылу</t>
  </si>
  <si>
    <t>58.11.50.000.002.00.0777.000000000000</t>
  </si>
  <si>
    <t>Услуги по изданию печатных материалов (кроме издания книг, справочников, периодических изданий)</t>
  </si>
  <si>
    <t xml:space="preserve">                                                 Услуги по изданию печатных материалов (кроме издания книг, справочников, периодических изданий)</t>
  </si>
  <si>
    <t>53.10.11.100.000.00.0777.000000000000</t>
  </si>
  <si>
    <t xml:space="preserve">                                                        Услуги по подписке на печатные периодические издания</t>
  </si>
  <si>
    <t>Услуги по подписке на печатные периодические издания</t>
  </si>
  <si>
    <t>Қағазға басылған мерзімді баспасөз басылымдарын сатып алу (жазылу) жөніндегі қызметтер</t>
  </si>
  <si>
    <t>63.99.10.000.002.00.0777.000000000000</t>
  </si>
  <si>
    <t>Услуги информационного мониторинга</t>
  </si>
  <si>
    <t>Бұқаралық ақпарат құралдарын мониторингілеу жөніндегі қызметтер</t>
  </si>
  <si>
    <t xml:space="preserve">Қазақстандық БАҚ-тың медиа-мониторингі жөніндегі қызметтер.                                   </t>
  </si>
  <si>
    <r>
      <rPr>
        <sz val="10"/>
        <color indexed="8"/>
        <rFont val="Times New Roman"/>
        <family val="1"/>
        <charset val="204"/>
      </rPr>
      <t xml:space="preserve">Услуги по подписке на ленту новостей в международных информационных агентствах (Интерфакс)                                                                                                               </t>
    </r>
  </si>
  <si>
    <r>
      <rPr>
        <sz val="10"/>
        <color indexed="8"/>
        <rFont val="Times New Roman"/>
        <family val="1"/>
        <charset val="204"/>
      </rPr>
      <t xml:space="preserve">Услуги по выпуску корпоративной газеты "Мунайлы мекен"                                                </t>
    </r>
  </si>
  <si>
    <r>
      <rPr>
        <sz val="10"/>
        <color indexed="8"/>
        <rFont val="Times New Roman"/>
        <family val="1"/>
        <charset val="204"/>
      </rPr>
      <t>Услуги по приобретению периодических печатных изданий на бумажном носителе (подписка)</t>
    </r>
  </si>
  <si>
    <r>
      <rPr>
        <sz val="10"/>
        <color indexed="8"/>
        <rFont val="Times New Roman"/>
        <family val="1"/>
        <charset val="204"/>
      </rPr>
      <t xml:space="preserve">Услуги по медиа-мониторингу казахстанских и зарубежных СМИ                                                                    </t>
    </r>
  </si>
  <si>
    <t>49.50.11.200.001.00.0777.000000000001</t>
  </si>
  <si>
    <t>Применение (закачивание) депрессорных присадок для обеспечения качества нефти при транспортировке</t>
  </si>
  <si>
    <t>84.25.11.000.001.00.0777.000000000000</t>
  </si>
  <si>
    <t>Услуги по тушению пожаров/предупреждению пожаров</t>
  </si>
  <si>
    <t> Өрт өшіру/өрттердің алдын алу жөніндегі қызмет көрсетулер</t>
  </si>
  <si>
    <t xml:space="preserve">Услуги по тушению/предупреждению пожаров в административном помещении АО «РД «КазмунайГаз» в г. Астане </t>
  </si>
  <si>
    <t> Астана қаласындағы «ҚазМұнайГаз» АҚ әкімшілік ғимаратында Өрт өшіру/өрттердің алдын алу жөніндегі қызмет көрсетулер</t>
  </si>
  <si>
    <t>84.21.11.000.001.00.0777.000000000000</t>
  </si>
  <si>
    <t>Услуги по оформлению виз, консульский сбор</t>
  </si>
  <si>
    <t>Виза рәсімдеу бойынша қызметтер, консулдық алым</t>
  </si>
  <si>
    <t>Услуги визовой поддержки, консульский сбор/ Визовая поддержка для командированных сотрудников ЦА, расходы на консульские сборы</t>
  </si>
  <si>
    <t>ОА іссапарға жіберілген қызметкерлері үшін визалық қолдау, консулдық алымдарға арналған шығыстар</t>
  </si>
  <si>
    <t>81.29.13.000.001.00.0777.000000000000</t>
  </si>
  <si>
    <t>Услуги санитарные (дезинфекция, дезинсекция, дератизация и аналогичные)</t>
  </si>
  <si>
    <t>Санитариялық қызмет көрсетулер (дезинфекциялау, дезинсекциялау, дератизациялау және ұқсас қызметтер көрсету)</t>
  </si>
  <si>
    <t xml:space="preserve">Услуги санитарные (дезинфекция, дезинсекция, дератизация и аналогичные) офиса ЦА АО РД КазМунайГаз </t>
  </si>
  <si>
    <t xml:space="preserve">«ҚазМұнайгаз» БӨ» АҚ 
ОА офисында санитарлық қызмет көрсетулер (дезинфекциялау, дезинсекциялау, дератизациялау және ұқсас қызметтер көрсету)
</t>
  </si>
  <si>
    <t>65.12.12.335.000.00.0777.000000000000</t>
  </si>
  <si>
    <t>Услуги по медицинскому страхованию на случай болезни</t>
  </si>
  <si>
    <t>Аурудан сақтандыру қызметтері</t>
  </si>
  <si>
    <t>Қызметкерлер мен олардың отбасы мүшелерін науқастану жағдайына медициналық сақтандыру</t>
  </si>
  <si>
    <r>
      <t xml:space="preserve">Услуги добровольного медицинского страхования </t>
    </r>
    <r>
      <rPr>
        <b/>
        <sz val="10"/>
        <rFont val="Times New Roman"/>
        <family val="1"/>
        <charset val="204"/>
      </rPr>
      <t>275</t>
    </r>
    <r>
      <rPr>
        <sz val="10"/>
        <rFont val="Times New Roman"/>
        <family val="1"/>
        <charset val="204"/>
      </rPr>
      <t xml:space="preserve"> работников АО "РД "КазМунайГаз"</t>
    </r>
  </si>
  <si>
    <r>
      <t xml:space="preserve">"ҚазМұнайГаз" БӨ" АҚ </t>
    </r>
    <r>
      <rPr>
        <b/>
        <sz val="10"/>
        <rFont val="Times New Roman"/>
        <family val="1"/>
        <charset val="204"/>
      </rPr>
      <t>275</t>
    </r>
    <r>
      <rPr>
        <sz val="10"/>
        <rFont val="Times New Roman"/>
        <family val="1"/>
        <charset val="204"/>
      </rPr>
      <t xml:space="preserve"> қызметкерлерін ерікті медициналық сақтандыру қызметі </t>
    </r>
  </si>
  <si>
    <t>57 У</t>
  </si>
  <si>
    <t>58 У</t>
  </si>
  <si>
    <t>59 У</t>
  </si>
  <si>
    <t>60 У</t>
  </si>
  <si>
    <t>авансовый платеж-90%</t>
  </si>
  <si>
    <t>Ақпараттық жүйені техникалық қамтамасыз ету және жүргізу бойынша қызмет атқарулар</t>
  </si>
  <si>
    <t>Ақпараттық жүйені жетілдіру бойынша қызмет атқарулар</t>
  </si>
  <si>
    <t>85.59.13.335.001.00.0777.000000000000</t>
  </si>
  <si>
    <t>Услуги по обучению (кроме в области начального, среднего, высшего образования)</t>
  </si>
  <si>
    <t>Услуги по обучению (обучению/подготовке/переподготовке/повышению квалификации)</t>
  </si>
  <si>
    <t>Услуги по подготовке, переподготовке и повышению квалификации работников, включая организацию обучающих тренингов и семинаров</t>
  </si>
  <si>
    <t>Оқытатын тренингтер мен семинарлар ұйымдастыруды қоса алғанда қызметкерлерді даярлау, қайта даярлау және біліктілігін арттыру жөніндегі қызмет көрсетулер</t>
  </si>
  <si>
    <t>РК, страны ближнего и дальнего зарубежья</t>
  </si>
  <si>
    <t>78.10.11.000.003.00.0777.000000000000</t>
  </si>
  <si>
    <t>Услуги по аутсорсингу персонала</t>
  </si>
  <si>
    <t>61 У</t>
  </si>
  <si>
    <t>62 У</t>
  </si>
  <si>
    <t>63 У</t>
  </si>
  <si>
    <t xml:space="preserve">Оқыту (бастапқы, орта, жоғары білім саласын есептемегенде) жөніндегі қызмет көрсетулер </t>
  </si>
  <si>
    <t>Қызметкерлердің аутсорсингі жөніндегі қызмет көрсетулер</t>
  </si>
  <si>
    <t>Оқыту (оқыту/даярлау/қайта даярлау/біліктілігін арттыру) жөніндегі қызмет көрсетулер</t>
  </si>
  <si>
    <t>61.90.10.900.001.00.0777.000000000000</t>
  </si>
  <si>
    <t>Услуги телекоммуникационные</t>
  </si>
  <si>
    <t>Телекоммуникациялық қызметтер</t>
  </si>
  <si>
    <t>Предоставление услуг видеоконференц связи, доступа к сети Интернет, каналам передачи данных, международной и междугородней связи и SIP телефонии</t>
  </si>
  <si>
    <t>Бейнеконференц байланыс, Интернет желісіне, деректерді беру арналарына, халықаралық және қалааралық байланыс және SIP телефониясына қолжетімділік қызметтерін көрсету</t>
  </si>
  <si>
    <t>Услуги доступа к сети Интернет, каналам передачи данных, международной и междугородней связи, телефонии</t>
  </si>
  <si>
    <t>Ғаламтор желісіне, деректерді табыстау арнасына, халықаралық және қалааралық байланысқа шығу, телефония бойынша қызмет көрсету</t>
  </si>
  <si>
    <t>61.10.11.200.000.00.0777.000000000000</t>
  </si>
  <si>
    <t>Услуги телефонной связи</t>
  </si>
  <si>
    <t>Телефон байланысының қызметтері</t>
  </si>
  <si>
    <t>Услуги фиксированной местной, междугородней, международной телефонной связи  - доступ и пользование</t>
  </si>
  <si>
    <t>Нақты жергілікті, қалааралық, халықаралық телефон байланысы қызметтері – қатынау және пайдалану</t>
  </si>
  <si>
    <t>33.13.19.100.003.00.0777.000000000000</t>
  </si>
  <si>
    <t>Услуги по техническому обслуживанию сетей и оборудования связи</t>
  </si>
  <si>
    <t>Байланыс жабдықтар және желілерді техникалық қызмет көрсету бойынша қызметтер</t>
  </si>
  <si>
    <t>Услуги по техническому обслуживанию и сопровождению оборудования телефонной связи</t>
  </si>
  <si>
    <t>Телефондық байланыс жабдықтарына техникалық қызмет көрсету және қолдау бойынша қызметтері</t>
  </si>
  <si>
    <t>62.09.20.000.001.00.0777.000000000000</t>
  </si>
  <si>
    <t>Услуги по администрированию и техническому обслуживанию программно-аппаратного комплекса</t>
  </si>
  <si>
    <t>Бағдарламалық-аппараттық кешенді әкімшілендіру және техникалық қызмет көрсету бойынша қызметтер</t>
  </si>
  <si>
    <t>Услуги по техническому обслуживанию и сопровождению объектов ИТ-инфраструктуры</t>
  </si>
  <si>
    <t>ИТ-инфрақұрылымның объектілерін техникалық қызмет көрсету және қолдау қызметтері</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</si>
  <si>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</si>
  <si>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</si>
  <si>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Өрт/күзет дабылдамасы/өрт сөндіру жүйесі/бейнебақылау және ұқсас жабдықтарға техникалық қызмет көрсету бойынша қызметтер</t>
  </si>
  <si>
    <t>Өрт/күзет дабылдамасы/өрт сөндіру жүйесі/бейнебақылау және ұқсас жабдықтарғатехникалық қызмет көрсету бойынша қызметтер</t>
  </si>
  <si>
    <t>Услуги по техническому обслуживанию интегрированной системы безопасности (пожарной сигнализации, автоматизированного пожаротушения, видеонаблюдения, охранной системы)</t>
  </si>
  <si>
    <t>Біріктірілген қауіпсіздік жүйесіне қызмет көрсету бойынша қызметтер (өрт дабылдамасына, автоматтандырылған өрт сөндіруге, бейнебақылау, қорғау жүйесі)</t>
  </si>
  <si>
    <t>Бағдарламалық қамтамасыз етудің техникалық қызмет көрсетуі мен әкімшілендіру бойынша қызметтер</t>
  </si>
  <si>
    <t>Услуги технического обслуживания и поддержки системы  GPS мониторинга</t>
  </si>
  <si>
    <t>GPS бақылау жүйесіне техникалық қызмет көрсету және қолдау қызметтері</t>
  </si>
  <si>
    <t>Услуги по техническому обслуживанию и сопровождению системы электронного документооборота</t>
  </si>
  <si>
    <t>Электронды құжат айналысын техникалық қызмет көрсету және қолдау қызметтер</t>
  </si>
  <si>
    <t>Услуги по техническому обслуживанию и сопровождению интеграционной сервисной шины</t>
  </si>
  <si>
    <t>Интеграциялық сервистік шинаны техникалық қызмет көрсету және қолдау қызметтер</t>
  </si>
  <si>
    <t>Услуги по техническому обслуживанию и сопровождению системы ТБД (Территориально-распределенный банк данных геолого-геофизической и промысловой информации)</t>
  </si>
  <si>
    <t>АДБ (геологиялы-геофизикалық және кәсіпшілік ақпараттың аймақты-бөлістірілген деректер банкі) жүйесіне техникалық қызмет көрсету және қолдау қызметтері</t>
  </si>
  <si>
    <t>96.09.19.900.001.00.0777.000000000000</t>
  </si>
  <si>
    <t>Услуги по предоставлению лицензий на право использования юридической справочно-информационной системой</t>
  </si>
  <si>
    <t>Заңгерлік анықтамалық-ақпарат жүйесін пайдалану құқығы бойынша лицензияларды беру бойынша қызметтер</t>
  </si>
  <si>
    <t>Услуги по предоставлению права пользования справочно-информационной системой «Параграф»</t>
  </si>
  <si>
    <t>«Параграф» анықтамалық-ақпараттық жүйесін пайдалану құқығы бойынша қызметтері</t>
  </si>
  <si>
    <t>64 У</t>
  </si>
  <si>
    <t>65 У</t>
  </si>
  <si>
    <t>66 У</t>
  </si>
  <si>
    <t>67 У</t>
  </si>
  <si>
    <t>68 У</t>
  </si>
  <si>
    <t>69 У</t>
  </si>
  <si>
    <t>70 У</t>
  </si>
  <si>
    <t>71 У</t>
  </si>
  <si>
    <t>72 У</t>
  </si>
  <si>
    <t>73 У</t>
  </si>
  <si>
    <t xml:space="preserve">Депрессорлық қосымдарды қолдану жөніндегі қызметтер </t>
  </si>
  <si>
    <t>Кедендік ресмдеу жөніндегі қызметтер</t>
  </si>
  <si>
    <t>Көліктік-экспедиторлық қызмет көрсету қызметтері</t>
  </si>
  <si>
    <t>Тауарлық, материалдық құндылықтарды бағалау қызметі</t>
  </si>
  <si>
    <t>Диагностикалау/сараптамалау/ талдау/ сынау/ тестлеу/ байқау жөніндегі қызмет көрсетулер</t>
  </si>
  <si>
    <t>Ақпараттар беру жөніндегі қызмет көрсетулер</t>
  </si>
  <si>
    <t xml:space="preserve">Услуги по применению депрессорных присадок </t>
  </si>
  <si>
    <t xml:space="preserve"> Мұнайды тасымалдау кезінде сапасын қамтамасыз ету үшін депрессорлық қосымдарды қолдану</t>
  </si>
  <si>
    <t>Кедендік ресмдеу жөніндегі қызметтердің жиынтығы</t>
  </si>
  <si>
    <t xml:space="preserve">Ресей Федерациясының және Кеден Одағының  кедендік шекарасы арқылы өткізілетін тауарлырды кедендік ресімдеу жөніндегі қызмет көрсетулер
</t>
  </si>
  <si>
    <t>Көліктік-экспедиторлық қызмет көрсету  бойынша  қызметтердің  жиынтығы</t>
  </si>
  <si>
    <t>Ақпараттар беру (БАҚ-тан, деректер базаларынан ақпараттар, басқа да жинақталған/өңделген мәліметтер) жөніндегі қызмет көрсетулер</t>
  </si>
  <si>
    <t xml:space="preserve">Подписка на ежедневные публикации ценового агентства на сырую нефть, стоимость фрахта нефтеналивных судов для перевозки нефти и перевозки светлых нефтепродуктов  </t>
  </si>
  <si>
    <t>74 У</t>
  </si>
  <si>
    <t xml:space="preserve">"Мұнайлы мекен" корпоративтік газетті шығару жөніндегі қызметтер </t>
  </si>
  <si>
    <t>Услуги по подписке на «SPE OnePetro»</t>
  </si>
  <si>
    <t>Работы по подготовке годового отчета АО "РД КМГ" и его продвижению на рынке. Подготовка годового отчета за 2015 год, включая разработку дизайн-концепции и структуры, копирайтинг, подбор материалов и фотографий, верстка отчета, подготовка прочих языковых версий, печать, распространение, а также подготовка электронной версии отчета.</t>
  </si>
  <si>
    <t>«ҚМГ» БӨ» АҚ-ның жылдық есебін дайындау және оны рынокта ілгерілету жөніндегі жұмыстар. Дизайн-тұжырымдама мен құрылымды әзірлеуді, копирайтингті, материалдар мен фото суреттерді іріктеуді, есепті беттеуді, өзге тілдердегі нұсқаларын дайындауды, басып шығаруды, таратуды, сондай-ақ есептің электрондық нұсқасын дайындауды қоса алғанда 2013 жылға арналған жылдық есепті дайындау</t>
  </si>
  <si>
    <t>с 01 января 2016 года по 28 февраля 2016 года</t>
  </si>
  <si>
    <t>с даты заключения договора по 30 апреля 2016 года</t>
  </si>
  <si>
    <t>авансовый платеж-100%</t>
  </si>
  <si>
    <t>Интернет желісіндегі ақпараттық ресурстарды пайдалануға рұқсат беру қызметі</t>
  </si>
  <si>
    <t xml:space="preserve">«SPE OnePetro» жазылу қызметі </t>
  </si>
  <si>
    <t>4 У</t>
  </si>
  <si>
    <t>93.11.10.900.006.00.0777.000000000000</t>
  </si>
  <si>
    <t>Услуги по аренде (эксплуатации) спортивно-тренировочных объектов</t>
  </si>
  <si>
    <t>Спорттық-жаттығу нысандарын жалға беру (пайдалану) қызметтер</t>
  </si>
  <si>
    <t>Услуги по предоставлению крытого спортивного зала для тренировочных игр по  футболу и волейболу для сотрудников ЦА АО "РД "КазМунайГаз"</t>
  </si>
  <si>
    <t>«ҚазМұнайГаз» БӨ» АҚ ОА қызметкерлері үшін футбол және волейбол бойынша жаттығу ойындарына арналған жабық спортзал ұсыну жөніндегі қызметтер</t>
  </si>
  <si>
    <t>январь, февраль 2016 года</t>
  </si>
  <si>
    <t>11 У</t>
  </si>
  <si>
    <t xml:space="preserve">Услуги по информационному обеспечению котировками цен на нефть и нефтепродуктами в режиме реального времени  </t>
  </si>
  <si>
    <t xml:space="preserve"> Дәл уақытта режимінде мұнай мен мұнай өнімдерінің бағалар котировкалары бойынша ақпараттық қамтамасыз ету жөніндегі қызмет көрсетулер </t>
  </si>
  <si>
    <t>12 У</t>
  </si>
  <si>
    <t xml:space="preserve">Информационно-аналитические издания по обзору международных рынков нефти и нефтепродуктов </t>
  </si>
  <si>
    <t>Халықаралық мұнай және мұнай өнімдері рыноктарын шолу жөніндегі ақпараттық-талдау басылымдары</t>
  </si>
  <si>
    <t>13 У</t>
  </si>
  <si>
    <t>Ақпараттық жүйені сүйемелдеу және техникалық қолдау бойынша қызметтер</t>
  </si>
  <si>
    <t>Ақпараттық жүйені жүргізу және техникалық қолдау жөніндегі қызметтер</t>
  </si>
  <si>
    <t>Rail-Тариф тасу ақысын есептеу үшін бағдарламалық қамтамасыз етуді жүргізу  жөніндегі қызмет көрсетулер</t>
  </si>
  <si>
    <t>15 У</t>
  </si>
  <si>
    <t>73.20.11.000.000.00.0777.000000000000</t>
  </si>
  <si>
    <t>Услуги по изучению/исследованию/мониторингу/анализу рынка/деятельности</t>
  </si>
  <si>
    <t>Рынокты/қызметті зерделеу/зерттеу/мониторингілеу/талдау жөніндегі қызмет көрсетулер</t>
  </si>
  <si>
    <t>Услуги по исследованию транспортных и сопутствующих издержек, возникающих при экспорте казахстанской нефти</t>
  </si>
  <si>
    <t>Қазақстандық мұнайды экспорттау кезінде туындайтын көліктік және қосымша шығындарды тексеру жөніндегі қызмет көрсетулер</t>
  </si>
  <si>
    <t>18 У</t>
  </si>
  <si>
    <t>74.90.20.000.051.00.0777.000000000000</t>
  </si>
  <si>
    <t>Услуги по научно-технической обработке документов</t>
  </si>
  <si>
    <t>Құжаттарды ғылыми-техникалық өңдеу жөніндегі қызмет көрсетулер</t>
  </si>
  <si>
    <t>Услуги по научно-технической обработке документов (обеспечение учета/сохранности/ упорядочивания документов)</t>
  </si>
  <si>
    <t>Құжаттарды ғылыми-техникалық өңдеу жөніндегі қызмет көрсетулер (есепті/сақталуын/құжаттардың реттелуін қамтамасыз ету)</t>
  </si>
  <si>
    <t>май, июнь 2016 года</t>
  </si>
  <si>
    <t>33 У</t>
  </si>
  <si>
    <t>66.19.91.335.000.00.0777.000000000000</t>
  </si>
  <si>
    <t>Услуги по финансовым консультациям</t>
  </si>
  <si>
    <t>Қаржылық консультациялар жөніндегі қызмет көрсетулер</t>
  </si>
  <si>
    <t>Консультационные услуги по проведению ежегодного обзора внутренних документов на соответствие применимым требованиям регулирующих органов Великобритании</t>
  </si>
  <si>
    <t>Ішкі құжаттардың Ұлыбританияның реттеуші органдарының қолданылатын талаптарына сәйкестігіне жыл сайын шолу жүргізу жөніндегі консультациялық қызмет көрсетулер</t>
  </si>
  <si>
    <t>37 У</t>
  </si>
  <si>
    <t>82.30.11.000.000.00.0777.000000000000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</si>
  <si>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</si>
  <si>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Конференциялар/семинарлар/форумдар/конкурстар/корпоративтік/спорттық/мәдени/мерекелік және сол сияқты іс-шараларды ұйымдастыру/өткізу жөніндегі қызмет көрсетулер</t>
  </si>
  <si>
    <t>Услуги по организации роуд-шоу. Полный спектр услуг по организации роуд шоу, включая  таргетирование, организационные вопросы. Услуги по стратегическому и техническому сопровождению при проведении роуд шоу Заказчика</t>
  </si>
  <si>
    <t>Таргеттеуді, ұйымдастырулық мәселелерді қоса алғанда роуд-шоу ұйымдастыру жөніндегі қызмет көрсетулер. Тапсырысшының роуд-шоуын өткізу кезінде стратегиялық және техникалық жүргізу жөніндегі қызмет көрсетулер</t>
  </si>
  <si>
    <t xml:space="preserve">США, Великобритания, Европа,  Азия (Восточная Азия и Юго-Восточная Азия), Казахстан и другие страны по требованию Заказчика. </t>
  </si>
  <si>
    <t>42 У</t>
  </si>
  <si>
    <t>62.02.30.000.003.00.0777.000000000000</t>
  </si>
  <si>
    <t>Услуги по технической поддержке сайтов</t>
  </si>
  <si>
    <t>Сайттарды техникалық қолдау жөніндегі қызмет көрсетулер</t>
  </si>
  <si>
    <t>Услуги по сопровождению и обновлению коопоративного веб-сайта (включая его продвижение). Техническая поддержка сайта в работоспособном состоянии, улучшению его функциональных возможностей, а также услуги по внесению изменений в дизайн сайта в сторону улучшения его внешнего вида.</t>
  </si>
  <si>
    <t>Корпоративтік веб-сайтты жүргізу және жаңарту (оны ілгерілетуді қоса есептегенде) жөніндегі қызмет көрсетулер. Сайттың қалыпты жұмыс істеуін, оның функционалдық мүмкіндіктерінің жақсаруын техникалық қолдау, сондай-ақ сайттың дизайнына оның сыртқы көрінісін жақсарту жағына қарай өзгертулер енгізу жөніндегі қызмет көрсетулер</t>
  </si>
  <si>
    <t>47 У</t>
  </si>
  <si>
    <t xml:space="preserve">93.19.19.900.001.00.0777.000000000000                                      </t>
  </si>
  <si>
    <t>Бұқаралық ақпарат құралдарында ақпараттық материалдарды дайындау мен әзірлеу бойынша қызметтер</t>
  </si>
  <si>
    <r>
      <rPr>
        <sz val="10"/>
        <color indexed="8"/>
        <rFont val="Times New Roman"/>
        <family val="1"/>
        <charset val="204"/>
      </rPr>
      <t xml:space="preserve">Услуги по размещению информационных материалов в региональных печатных и электронных СМИ                                                                                         </t>
    </r>
  </si>
  <si>
    <t>Ақпараттық материалдарды  аймақтық баспасөз және электрондық БАҚ-тарға орналастыру жөніндегі қызметтер</t>
  </si>
  <si>
    <t>52 У</t>
  </si>
  <si>
    <t>Теледидарлық бұқаралық ақпарат құралдарына ақпараттық материалдарды дайындау және орналастыру бойынша қызметтер</t>
  </si>
  <si>
    <r>
      <rPr>
        <sz val="10"/>
        <color indexed="8"/>
        <rFont val="Times New Roman"/>
        <family val="1"/>
        <charset val="204"/>
      </rPr>
      <t xml:space="preserve">Услуги по размещению информационных материалов в отечественных электронных СМИ                                                          </t>
    </r>
  </si>
  <si>
    <r>
      <t xml:space="preserve">Ақпараттық материалдарды отандық электронды БАҚ-тарға орналастыру жөніндегі қызметтер.   </t>
    </r>
    <r>
      <rPr>
        <sz val="10"/>
        <color indexed="8"/>
        <rFont val="Times New Roman"/>
        <family val="1"/>
        <charset val="204"/>
      </rPr>
      <t xml:space="preserve">                     </t>
    </r>
  </si>
  <si>
    <t>53 У</t>
  </si>
  <si>
    <t>Бұқаралық ақпарат құралдарына арналған мамандандырылған іс-шараларды ұйымдастыру және жүргізу жөніндегі қызметтер</t>
  </si>
  <si>
    <t>Услуги по организации пресс-туров, форумов, семинаров, пресс-конференций, творческих конкурсов, тренингов и встреч с журналистами, а также с профсоюзными комитетами</t>
  </si>
  <si>
    <t>Баспасөз-турларды, форумдарды, семинарларды, баспасөз-конференцияларын, шығармашылық  конкурстарды, тренингтерді және  журналистермен, сондай-ақ кәсіподақ комитеттерімен кездесулерді ұйымдастыру жөніндегі қызметтер</t>
  </si>
  <si>
    <t>54 У</t>
  </si>
  <si>
    <t>Интернет желісіне ақпараттық материалдарды дайындау және орналастыру бойынша қызметтер</t>
  </si>
  <si>
    <t>Интернет желісіне ақпараттық материалдарды дайындау және орналастыру бойынша қызметте</t>
  </si>
  <si>
    <t xml:space="preserve">Услуги по интенсификации PR деятельности компании в интернет пространстве                                                          </t>
  </si>
  <si>
    <r>
      <rPr>
        <sz val="10"/>
        <color indexed="8"/>
        <rFont val="Times New Roman"/>
        <family val="1"/>
        <charset val="204"/>
      </rPr>
      <t xml:space="preserve">Интернет кеңістігінде компанияның PR-қызметін қарқындату.                       </t>
    </r>
  </si>
  <si>
    <t>56 У</t>
  </si>
  <si>
    <t>74.20.23.000.000.00.0777.000000000000</t>
  </si>
  <si>
    <t>Услуги по фото/видеосъемке</t>
  </si>
  <si>
    <t>Фотоға түсіру және бейнетүсірілім бойынша қызметтер</t>
  </si>
  <si>
    <t>Услуги по фото-видеосъемке корпоративных мероприятий, проведение фото туров и фото-сессий</t>
  </si>
  <si>
    <t xml:space="preserve">Корпоративті шараларды фото және бейне таспаға түсіру қызметтері            </t>
  </si>
  <si>
    <t>октябрь 2016 года</t>
  </si>
  <si>
    <t xml:space="preserve">ноябрь 2016 года </t>
  </si>
  <si>
    <t>75 У</t>
  </si>
  <si>
    <t>76 У</t>
  </si>
  <si>
    <t>77 У</t>
  </si>
  <si>
    <t>Услуги по техническому сопровождению карты мониторинга местного содержания</t>
  </si>
  <si>
    <t>Қазақстандық қатысу мониторингінің картасын техникалық алып жүру қызмет көрсетулер</t>
  </si>
  <si>
    <t>74.90.20.000.050.00.0777.000000000000</t>
  </si>
  <si>
    <t>Услуги по актуализации/обеспечению нормативной/справочной/технической информацией/документацией (кроме разработки/корректировки/составлению)</t>
  </si>
  <si>
    <t>Услуги по актуализации Единого номенклатурного справочника товаров, работ и услуг</t>
  </si>
  <si>
    <t>Тауарлар, жұмыстар мен қызмет көрсетулердің бірыңғай номенклатуралық анықтамалықты пайдалануға ұсыну жөніндегі қызмет көрсетулер</t>
  </si>
  <si>
    <t>62.09.20.000.005.00.0777.000000000000</t>
  </si>
  <si>
    <t>Услуги по пользованию информационной системой электронных закупок</t>
  </si>
  <si>
    <t>Электрондық сатып алудың ақпараттық жүйесіне кіруді қамтамасыз ету жөніндегі қызмет көрсетулер</t>
  </si>
  <si>
    <t>78 У</t>
  </si>
  <si>
    <t>79 У</t>
  </si>
  <si>
    <t>58.29.50.000.000.00.0777.000000000000</t>
  </si>
  <si>
    <t>Услуги по продлению лицензий на право использования программного обеспечения</t>
  </si>
  <si>
    <t>Бағдарламалық қамтамасыз ету құқығына лицензияны ұзарту бойынша қызметтер</t>
  </si>
  <si>
    <t>Citrix лицензияларының мерзімін ұзарту қызметтері</t>
  </si>
  <si>
    <t xml:space="preserve"> SAS FM техникалық қолдау және қызмет көрсету жөніндегі қызмет көрсетулер;</t>
  </si>
  <si>
    <t xml:space="preserve">Услуги по сопровождению и технической поддержке программного обеспечения SAS FM </t>
  </si>
  <si>
    <t>Услуги по продлению срока действия лицензий Citrix</t>
  </si>
  <si>
    <t>80 У</t>
  </si>
  <si>
    <t>Ақпараттар ұсыну жөніндегі қызмет көрсетулер</t>
  </si>
  <si>
    <t xml:space="preserve">Ақпараттар ұсыну жөніндегі қызмет көрсетулер (БАҚ-тан, деректер базасынан, басқа да жинақталған /пайдаланылған мәліметтерден алынған ақпараттар)   </t>
  </si>
  <si>
    <t>Услуги по информационно-аналитическому обеспечению по деятельности нефтегазовой отрасли РК</t>
  </si>
  <si>
    <t>ҚР мұнайгаз саласы қызметі бойынша ақпараттық-талдаулық қамтамасыз ету жөніндегі қызмет көрсетулер</t>
  </si>
  <si>
    <t>Услуги автотранспорта в г.Астана</t>
  </si>
  <si>
    <t xml:space="preserve"> Астана қ. автокөліктік қызмет көрсету</t>
  </si>
  <si>
    <t>81 У</t>
  </si>
  <si>
    <t>93.12.10.900.001.00.0777.000000000000</t>
  </si>
  <si>
    <t xml:space="preserve"> Фтнес клубтардың қызмет көрсетулері</t>
  </si>
  <si>
    <t>Фтнес клубтардың қызмет көрсетулері</t>
  </si>
  <si>
    <t>«ҚазМұнайГаз» БӨ» АҚ ОА қызметкерлері үшін фитнес клубтың қызмет көрсетуі</t>
  </si>
  <si>
    <t>82 У</t>
  </si>
  <si>
    <t>Услуги фитнес клубов для сотрудников ЦА АО "РД "КазМунайГаз"</t>
  </si>
  <si>
    <t>12 месяцев с даты заключения договора</t>
  </si>
  <si>
    <t>Автотранспортные услуги по разовым заявкам</t>
  </si>
  <si>
    <t>Услуги по предоставлению персонала</t>
  </si>
  <si>
    <t>Қызметкерлерді беру жөніндегі қызмет көрсетулері</t>
  </si>
  <si>
    <t>Услуги по продлению лицензии  для оформления таможенных документов</t>
  </si>
  <si>
    <t>Бағдарламалық қамтамасыз етуді пайдалану құқығына лицензияны ұзарту бойынша қызметтер</t>
  </si>
  <si>
    <t>Кедендік құжаттарды ресімдеу үшін бағдарламалық қамтамасыз етуді пайдалану құқығына лицензияны ұзарту бойынша қызметтер</t>
  </si>
  <si>
    <t>83 У</t>
  </si>
  <si>
    <t>декабрь 2015 года</t>
  </si>
  <si>
    <t>с 01 января 2016 года по 31 января 2016 года</t>
  </si>
  <si>
    <t>с 01 февраля 2016 года по 31 декабря 2016 года</t>
  </si>
  <si>
    <t>Ресей Федерациясының және Кеден Одағының  кедендік шекарасы арқылы өткізілетін тауарлырды кедендік ресімдеу жөніндегі қызмет көрсетулер</t>
  </si>
  <si>
    <t>69.10.12.000.000.00.0777.000000000001</t>
  </si>
  <si>
    <t>Услуги юридические консультационные</t>
  </si>
  <si>
    <t>Заңгерлік консультациялық қызметтер</t>
  </si>
  <si>
    <t xml:space="preserve">Услуги юридические консультационные и услуги представительские, связанные с рынком ценных бумаг </t>
  </si>
  <si>
    <t>Бағалы қағаздар рыногы байланысты заңгерлік консультациялық қызметтер және  өкілдік қызметтер</t>
  </si>
  <si>
    <t>Юридические консультационные услуги по сопровождению пост-IPO,  в т.ч. вопросы compliance</t>
  </si>
  <si>
    <t>Пост-IPO-ны, оның ішінде compliance мәселелерін алып жүру бойынша заңгерлік консультациялық қызметтер көрсету</t>
  </si>
  <si>
    <t>январь 2016 года</t>
  </si>
  <si>
    <t>Услуги юридические консультационные, связанные с трудовым законодательством РК</t>
  </si>
  <si>
    <t>ҚР еңбек заңнамасына қатысты заңгерлік консультациялық қызмет көрсетулер.</t>
  </si>
  <si>
    <t>23 У</t>
  </si>
  <si>
    <t>24 У</t>
  </si>
  <si>
    <t>69.10.13.000.000.00.0777.000000000000</t>
  </si>
  <si>
    <t xml:space="preserve"> Услуги юридические консультационные</t>
  </si>
  <si>
    <t xml:space="preserve"> Услуги  юридические консультационные и услуги представительские в связи с трудовым правом</t>
  </si>
  <si>
    <t>Еңбек заңнамасына қатысты заңгерлік консультациялық қызмет көрсетулер.</t>
  </si>
  <si>
    <t>февраль, март 2016 года</t>
  </si>
  <si>
    <t xml:space="preserve">Услуги по сопровождению программного обеспечения для расчета провозной платы Rail-Тариф </t>
  </si>
  <si>
    <t>оплата по факту выполнения работ</t>
  </si>
  <si>
    <t>предоплата по абонентской плате на полугодие плюс по факту оказания услуг по дополнительным услугам</t>
  </si>
  <si>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</si>
  <si>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</si>
  <si>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85 У</t>
  </si>
  <si>
    <t>86 У</t>
  </si>
  <si>
    <t>Услуги по страхованию гражданско-правовой ответственности владельцев автомобильного транспорта</t>
  </si>
  <si>
    <t>65.12.21.335.000.00.0777.000000000000</t>
  </si>
  <si>
    <t>Автоиеленушіні азаматтық-құқықтық сақтандыру бойынша қызметтер</t>
  </si>
  <si>
    <t>19.20.21.550.000.00.0112.000000000000</t>
  </si>
  <si>
    <t>Бензин</t>
  </si>
  <si>
    <t>для двигателей с искровым зажиганием, марка АИ-95, неэтилированный и этилированный</t>
  </si>
  <si>
    <t>Высокооктановый автомобильный бензин АИ-95</t>
  </si>
  <si>
    <t>Жанармай</t>
  </si>
  <si>
    <t>этилді емес және этилді ұшқынмен жанатын қозғалғыштар үшін АИ-95 жанармайы</t>
  </si>
  <si>
    <t>Жоғары октанды АИ-95 автомобиль жанармайы</t>
  </si>
  <si>
    <t>DDP</t>
  </si>
  <si>
    <t>с даты заключения договора по 30 июня 2016 года</t>
  </si>
  <si>
    <t>авансовый платеж-30%</t>
  </si>
  <si>
    <t>литр</t>
  </si>
  <si>
    <t>ОТПХ</t>
  </si>
  <si>
    <t>1 Т</t>
  </si>
  <si>
    <t>87 У</t>
  </si>
  <si>
    <t>Услуги по продлению срока действия лицензий SAS ABM</t>
  </si>
  <si>
    <t>SAS ABM лицензияларының мерзімін ұзарту қызметтері</t>
  </si>
  <si>
    <t>Услуги по предоставлению лицензий на право использования к юридической справочно-информационной системой</t>
  </si>
  <si>
    <t>Услуги фитнесс клубов</t>
  </si>
  <si>
    <t xml:space="preserve">  Услуги по таможенному оформлению</t>
  </si>
  <si>
    <t xml:space="preserve">Утвержден приказом директора департамента логистки и закупок АО "РД "КазМунайГаз" Таскимбаева Д.Т. № 301 от 25 декабря 2015 года  </t>
  </si>
  <si>
    <t>58-1 У</t>
  </si>
  <si>
    <t>столбец - 11, 14</t>
  </si>
  <si>
    <t>исключается полностью</t>
  </si>
  <si>
    <t>6-1 У</t>
  </si>
  <si>
    <t>февраль 2016 года</t>
  </si>
  <si>
    <t>с 01 марта 2016 года по 31 декабря 2016 года</t>
  </si>
  <si>
    <t>столбец - 11, 20, 21</t>
  </si>
  <si>
    <t>1-1 У</t>
  </si>
  <si>
    <t>столбец - 7, 11, 20, 21</t>
  </si>
  <si>
    <t>67-1 У</t>
  </si>
  <si>
    <t>72-1 У</t>
  </si>
  <si>
    <t>88 У</t>
  </si>
  <si>
    <t>с 01 февраля 2016 года по 29 февраля 2016 года</t>
  </si>
  <si>
    <t>2 Р</t>
  </si>
  <si>
    <t>3 Р</t>
  </si>
  <si>
    <t>58.13.20.000.001.00.0999.000000000000</t>
  </si>
  <si>
    <t>Работы по разработке и распространению корпоративной газеты/журналов</t>
  </si>
  <si>
    <t>Корпоравтивтік газет/журналдарды әзірлеу және тарату жөніндегі жұмыстар</t>
  </si>
  <si>
    <t>с даты заключения договора по 29 февраля 2016 года</t>
  </si>
  <si>
    <t>Работы по разработке и распространению корпоративной газеты "Мунайлы Мекен"</t>
  </si>
  <si>
    <t>89 У</t>
  </si>
  <si>
    <t>51.21.14.000.001.00.0777.000000000000</t>
  </si>
  <si>
    <t>Услуги воздушного транспорта по перевозкам пассажиров без расписания</t>
  </si>
  <si>
    <t>Ұшақтармен кестеге бағынбайтын чартерлік рейстермен жолаушылар тасымалдау жөніндегі қызметтер</t>
  </si>
  <si>
    <t>Услуги воздушного транспорта по перевозкам пассажиров без расписания (внутренние и международные)</t>
  </si>
  <si>
    <t>Чартерлік авиарейстер ұйымдастыру</t>
  </si>
  <si>
    <t>по территории РК, страны СНГ, ближнее и дальнее зарубежье</t>
  </si>
  <si>
    <t>Услуги по организации авиационных рейсов</t>
  </si>
  <si>
    <t>90 У</t>
  </si>
  <si>
    <t>68.31.16.200.000.00.0777.000000000000</t>
  </si>
  <si>
    <t>Услуги по оценке имущества</t>
  </si>
  <si>
    <t>Мүлікті бағалау бойынша қызметтер кешені</t>
  </si>
  <si>
    <t>Комплекс услуг по оценке имущества</t>
  </si>
  <si>
    <t>Услуги по оценке имущества (активов) АО "РД "КазМунайГаз"</t>
  </si>
  <si>
    <t>«ҚазМұнайГаз» БӨ» АҚ-ның мүлкін (активтерін) бағалау жөніндегі қызмет көрсетулер</t>
  </si>
  <si>
    <t>В течении 10 календарных дней с даты заключения договора</t>
  </si>
  <si>
    <t xml:space="preserve">Утвержден приказом управляющего директора по маркетингу, закупкам и реализации нефти АО "РД "КазМунайГаз" Найзабекова Б.Т. № 20 от 25 января 2016 года  </t>
  </si>
  <si>
    <t>Уточненный план закупок товаров, работ и услуг на 2016 год по АО "РД "КазМунайГаз"</t>
  </si>
  <si>
    <t>90-1 У</t>
  </si>
  <si>
    <t>столбец - 7</t>
  </si>
  <si>
    <t>24-1 У</t>
  </si>
  <si>
    <t>июль, август 2016 года</t>
  </si>
  <si>
    <t>столбец - 11</t>
  </si>
  <si>
    <t>78-1 У</t>
  </si>
  <si>
    <t>91 У</t>
  </si>
  <si>
    <t>Услуги по продлению срока действия лицензий SAS FM</t>
  </si>
  <si>
    <t>SAS FM лицензияларының мерзімін ұзарту қызметтері</t>
  </si>
  <si>
    <t>ноябрь, декабрь 2016 года</t>
  </si>
  <si>
    <t>37-1 У</t>
  </si>
  <si>
    <t>апрель, май 2016 года</t>
  </si>
  <si>
    <t>42-1 У</t>
  </si>
  <si>
    <t>92 У</t>
  </si>
  <si>
    <t>Конференциялар/семинарлар/форумдар/конкурстар/спорттық/мерекелік және сол сияқты іс-шаралар ұйымдастыру/өткізу жөніндегі қызмет көрсетулер</t>
  </si>
  <si>
    <t>Услуги по организации и проведения праздничных, культурно-массовых и спортивных мероприятий</t>
  </si>
  <si>
    <t>Мерекелік, мәдени-көпшілік және спорттық іс-шараларды ұйымдастыру және жүргізу</t>
  </si>
  <si>
    <t>2 Т</t>
  </si>
  <si>
    <t>3 Т</t>
  </si>
  <si>
    <t>4 Т</t>
  </si>
  <si>
    <t>5 Т</t>
  </si>
  <si>
    <t>93 У</t>
  </si>
  <si>
    <t>Услуги по предоставлению персонала (10 ед.)</t>
  </si>
  <si>
    <t>Қызметкерлерді беру жөніндегі қызмет көрсетулер (10 ед.)</t>
  </si>
  <si>
    <t>94 У</t>
  </si>
  <si>
    <t>74.90.20.000.045.00.0777.000000000000</t>
  </si>
  <si>
    <t>Услуги по предоставлению электронно-цифровых подписей</t>
  </si>
  <si>
    <t>Электрондық-цифрлік қолтанбамен қамтамасыз ету жөніндегі қызметтер</t>
  </si>
  <si>
    <t>Услуги по предоставлению электронно-цифровых подписей для доступа на электронную систему предоставления отчетности Биржи IS2IN</t>
  </si>
  <si>
    <t>Биржаның IS2IN электрондық жүйесіне кіріп есеп беру үшін арналған электрондық-цифрлік қолтанбамен қамтамасыз ету жөніндегі қызметтер</t>
  </si>
  <si>
    <t>в течении 1 года с даты заключения договора</t>
  </si>
  <si>
    <t>авансовый платеж - 100%</t>
  </si>
  <si>
    <t>26.20.13.000.009.01.0796.000000000001</t>
  </si>
  <si>
    <t>Сервер</t>
  </si>
  <si>
    <t>общего назначения, сверхплотный с горизонтальным масштабированием ресурсов</t>
  </si>
  <si>
    <t xml:space="preserve">жалпылық мақсатта, өте тығызды, ресурстарды көлденеңді масштабтандыру </t>
  </si>
  <si>
    <t>оплата по факту поставленных товаров</t>
  </si>
  <si>
    <t>штука</t>
  </si>
  <si>
    <t>26.20.11.100.003.00.0796.000000000001</t>
  </si>
  <si>
    <t>Бизнес-ноутбук</t>
  </si>
  <si>
    <t>диагональ экрана свыше 12 дюймов</t>
  </si>
  <si>
    <t>экран диагоналі 12 дюймнан жоғары</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</si>
  <si>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</si>
  <si>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Диагоналі 12" және одан жоғары. Орташа класты нетбукпен салыстырғанда жалпы өнімділігінің деңгейі жоғары. Wi-Fi бейімдегіштің болуы. Қоса салынған CD/DVD-жетектің болмауы ықтимал (жеке жеткізілуі мүмкін). Ақпаратты қорғау деңгейі жоғары (саусақ іздерін тану датчиктері, деректерді шифрлаудың түрлі әдістері және т.б.). Бірегей және сәнді дизайн. Корпусын дайындау үшін болат, алюминий, карбон және басқа да қымбат материалдар қолданылады. Салмағы мен габариті шағын.</t>
  </si>
  <si>
    <t>26.20.30.100.002.00.0839.000000000000</t>
  </si>
  <si>
    <t>Комплекс оборудования сетевой безопасности</t>
  </si>
  <si>
    <t>Қауіпсіздік желісінің кешенді жабдықтары</t>
  </si>
  <si>
    <t>для защиты от распределенных атак, вторжений, вирусов, угроз различного типа (защита от DDoS, межсетевое экранирование, IPS/IDS, Антивирус, Антиспам)</t>
  </si>
  <si>
    <t>таратылған шабуылдар, басып, вирустар, әр түрлі қауіп-қатерлерге қарсы қорғау үшін (DDoS қорғау, желіаралық экрандар, IPS / IDS, антивирустық, Анти-спам)</t>
  </si>
  <si>
    <t>комплект</t>
  </si>
  <si>
    <t>26.20.16.300.006.00.0796.000000000027</t>
  </si>
  <si>
    <t>Принтер лазерный</t>
  </si>
  <si>
    <t>Лазерлі принтер</t>
  </si>
  <si>
    <t>монохромный, формат А3, скорость печати 20-30 стр/м, разрешение 1200*1200 dpi</t>
  </si>
  <si>
    <t>монохромды, А3 форматты, басып шығару жылдамдығы – 20-30 пар/м, ажыратымдылығы - 600 х 600 dpi</t>
  </si>
  <si>
    <t xml:space="preserve">Көп-лотокты базалық конфигурациялы көп-функционалды құрылғы (көшірме/сканер/принтер), электронды поштамен және USB-жинағышқа жіберу мүмкіндігі бар түрлі-түсті сканерлеу, қорғанды басылым терминалымен </t>
  </si>
  <si>
    <t>Много-функциональное устройство (копир/сканер/принет) с много-лотковой базовой конфигурацией, цветной сканер с функцией отправки на электронную почту и на USB-накопитель, с терминалом защищенной печати</t>
  </si>
  <si>
    <t>95 У</t>
  </si>
  <si>
    <t>96 У</t>
  </si>
  <si>
    <t>97 У</t>
  </si>
  <si>
    <t>98 У</t>
  </si>
  <si>
    <t>Диагностикалау /сараптау/талдау жүргізу/ тестлеу/тексеру жөніндегі қызмет көрсетулер</t>
  </si>
  <si>
    <t xml:space="preserve"> "Қаратон-Сарықамыс блогының  іздестіру-барлау жұмыстарының жобасына толықтыруды"  тәуелсіз сараптау</t>
  </si>
  <si>
    <t xml:space="preserve"> г.Астана, пр.Кабанбай батыра 17</t>
  </si>
  <si>
    <t xml:space="preserve"> Диагностикалау /сараптау/талдау жүргізу/ тестлеу/тексеру жөніндегі қызмет көрсетулер</t>
  </si>
  <si>
    <r>
      <t xml:space="preserve"> "</t>
    </r>
    <r>
      <rPr>
        <sz val="10"/>
        <color theme="1"/>
        <rFont val="Calibri"/>
        <family val="2"/>
        <charset val="204"/>
      </rPr>
      <t>Ө</t>
    </r>
    <r>
      <rPr>
        <sz val="10"/>
        <color theme="1"/>
        <rFont val="Times New Roman"/>
        <family val="1"/>
        <charset val="204"/>
      </rPr>
      <t>зен-Карамандыбас блогының  іздестіру-барлау жұмыстарының жобасына толықтыруды"  тәуелсіз сараптау</t>
    </r>
  </si>
  <si>
    <t>52.10.19.900.002.00.0777.000000000000</t>
  </si>
  <si>
    <t>Услуги по складированию/хранению грузов</t>
  </si>
  <si>
    <t xml:space="preserve">Жүктерді қоймаға қою және сақтау  жөніндегі қызмет көрсетулер </t>
  </si>
  <si>
    <t>Услуги по складированию и хранению грузов (кроме услуг по хранению зерна, охлажденных, жидких, газообразных грузов, услуг таможенных складов и складов временного хранения)</t>
  </si>
  <si>
    <t>Жүктерді қоймаға қою және сақтау  жөніндегі қызмет көрсетулер (астықты, салқындатылған, сұйық, газтектес жүктерді қоспағанда кедендік қоймалар мен уақытша сақтау қоймалары)</t>
  </si>
  <si>
    <t>Услуги по хранению кернового материала по блоку Каратон-Саркамыс</t>
  </si>
  <si>
    <t xml:space="preserve"> Қаратон-Сарықамыс блогы бойынша керн материалдарын сақтау бойынша қызметтер</t>
  </si>
  <si>
    <t xml:space="preserve"> Жүктерді қоймаға қою және сақтау  жөніндегі қызмет көрсетулер </t>
  </si>
  <si>
    <t xml:space="preserve"> Жүктерді қоймаға қою және сақтау  жөніндегі қызмет көрсетулер (астықты, салқындатылған, сұйық, газтектес жүктерді қоспағанда кедендік қоймалар мен уақытша сақтау қоймалары)</t>
  </si>
  <si>
    <t>Услуги по хранению кернового материала по  территории, прилегающие к месторождениям Узень и Карамандыбас</t>
  </si>
  <si>
    <t>Өзен-Қарамандыбас блогы бойынша керн материалдарын сақтау бойынша қызметтер</t>
  </si>
  <si>
    <t>99 У</t>
  </si>
  <si>
    <t>100 У</t>
  </si>
  <si>
    <t>58.29.50.000.001.00.0777.000000000000</t>
  </si>
  <si>
    <t>Услуги по предоставлению лицензий на право использования программного обеспечения</t>
  </si>
  <si>
    <t>Бағдарламалық жасақтаманы пайдалану лицензиясын ұсыну қызметтері</t>
  </si>
  <si>
    <t>Услуги по предоставлению лицензий на право использования программного обеспечения Система управления базами данных (СУБД)</t>
  </si>
  <si>
    <t>Деректер қорын басқару жүйесі (ДҚБЖ) бағдарламалық жасақтамасын пайдалану лицензиясын ұсыну қызметі</t>
  </si>
  <si>
    <t>Ақпараттық жүйені жетілдіруге бағытталған қызметтер</t>
  </si>
  <si>
    <t>Услуги по расширению и развитию информационной системы ТБД (Территориально-распределенный банк данных геолого-геофизической и промысловой информации)</t>
  </si>
  <si>
    <t>АБД (геологиялы-геофизикалық және кәсіпшілік ақпараттың аймақты-бөлістірілген деректер банкі) ақпараттық жүйесін кеңейтуге және жетілдіруге бағытталған қызметтер</t>
  </si>
  <si>
    <t xml:space="preserve">Серверлік компоненнтерді сақтау (қосарлану) мүмкіндігі бар бірпроцессорлі сервер, қатқыл дискіні жедел ауыстыру, қатені түзеу жады (ECC), аппаратты RAID-контроллері, тұрақты электркөзі жүйесі жедел ауыстыру мүмкіндігімен, тиімді салқындату жүйесі қосарлану және салқындату желдеткіштерін жедел ауыстыру мүмкіндігі, сонымен қатар кіріктірілген диагностика, мониторинг құрылғысы және серверді қашықтықтан басқару  </t>
  </si>
  <si>
    <t>101 У</t>
  </si>
  <si>
    <t>102 У</t>
  </si>
  <si>
    <t>82-1 У</t>
  </si>
  <si>
    <t>82.19.11.000.000.00.0777.000000000000</t>
  </si>
  <si>
    <t>Услуги по копированию</t>
  </si>
  <si>
    <t>Көшіру бойынша қызметтер</t>
  </si>
  <si>
    <t>Услуги по копированию первичных сейсмразведочных данных 3Д-МОГТ по блоку Каратон-Саркамыс</t>
  </si>
  <si>
    <r>
      <t>Каратон-Саркамыс  кен орнында ал</t>
    </r>
    <r>
      <rPr>
        <sz val="10"/>
        <color theme="1"/>
        <rFont val="Calibri"/>
        <family val="2"/>
        <charset val="204"/>
      </rPr>
      <t>ғ</t>
    </r>
    <r>
      <rPr>
        <sz val="10"/>
        <color theme="1"/>
        <rFont val="Times New Roman"/>
        <family val="1"/>
        <charset val="204"/>
      </rPr>
      <t>аш</t>
    </r>
    <r>
      <rPr>
        <sz val="10"/>
        <color theme="1"/>
        <rFont val="Calibri"/>
        <family val="2"/>
        <charset val="204"/>
      </rPr>
      <t>қ</t>
    </r>
    <r>
      <rPr>
        <sz val="10"/>
        <color theme="1"/>
        <rFont val="Times New Roman"/>
        <family val="1"/>
        <charset val="204"/>
      </rPr>
      <t>ы 3Д МОГТ сейсмикалы</t>
    </r>
    <r>
      <rPr>
        <sz val="10"/>
        <color theme="1"/>
        <rFont val="Calibri"/>
        <family val="2"/>
        <charset val="204"/>
      </rPr>
      <t>қ</t>
    </r>
    <r>
      <rPr>
        <sz val="10"/>
        <color theme="1"/>
        <rFont val="Times New Roman"/>
        <family val="1"/>
        <charset val="204"/>
      </rPr>
      <t xml:space="preserve"> материалдарын к</t>
    </r>
    <r>
      <rPr>
        <sz val="10"/>
        <color theme="1"/>
        <rFont val="Calibri"/>
        <family val="2"/>
        <charset val="204"/>
      </rPr>
      <t>ө</t>
    </r>
    <r>
      <rPr>
        <sz val="10"/>
        <color theme="1"/>
        <rFont val="Times New Roman"/>
        <family val="1"/>
        <charset val="204"/>
      </rPr>
      <t>ш</t>
    </r>
    <r>
      <rPr>
        <sz val="10"/>
        <color theme="1"/>
        <rFont val="Calibri"/>
        <family val="2"/>
        <charset val="204"/>
      </rPr>
      <t>i</t>
    </r>
    <r>
      <rPr>
        <sz val="10"/>
        <color theme="1"/>
        <rFont val="Times New Roman"/>
        <family val="1"/>
        <charset val="204"/>
      </rPr>
      <t>ру қызметтерi</t>
    </r>
  </si>
  <si>
    <t>74.90.20.000.023.00.0777.000000000000</t>
  </si>
  <si>
    <t>Услуги по обработке и интерпретации сейсмических данных</t>
  </si>
  <si>
    <t xml:space="preserve">Сейсмикалық деректерді  өндеу және пайымдау қызметтері  </t>
  </si>
  <si>
    <t>Услуги по переобработке и переинтерпретации сейсмических данных 3Д-МОГТ в пределах каратонского поднятия на блоке Каратон-Саркамыс(в т.ч. экспертиза отчета)</t>
  </si>
  <si>
    <t>Каратон-Саркамыс  кен орнында  3Д МОГТ  қайта өңдеу және сейсмикалық қайта интерпретациялау  қызметтерi</t>
  </si>
  <si>
    <t xml:space="preserve"> Независимая экспертиза отчета дополнения к проекту поисковых работ на блоке Каратон-Саркамыс  с пред ОВОС</t>
  </si>
  <si>
    <t>Независимая экспертиза отчета дополнения к проекту поисковых работ на территории, прилегающей к месторождениям  Узень-Карамандыбас с пред ОВОС</t>
  </si>
  <si>
    <t>март, апрель 2016 года</t>
  </si>
  <si>
    <t>13-1 У</t>
  </si>
  <si>
    <t>15-1 У</t>
  </si>
  <si>
    <t>(Rail-Тариф, Rail-инфо, Rail-Атлас) тасу ақысын есептеу үшін бағдарламалық қамтамасыз етуді жүргізу  жөніндегі қызмет көрсетулер</t>
  </si>
  <si>
    <t>столбец - 6, 20, 21</t>
  </si>
  <si>
    <t>Услуги по сопровождению программного обеспечения для расчета провозной платы (Rail-Тариф, Rail-инфо, Rail-Атлас)</t>
  </si>
  <si>
    <t>103 У</t>
  </si>
  <si>
    <t>Услуги по приобретению прав на использование программных продуктов на условиях простой лицензии (Rail-Тариф, Rail-инфо)</t>
  </si>
  <si>
    <t xml:space="preserve"> қарапайым лицензия беру және программалық қамтамассыз ету құқығын беру қызметтері (Rail-Тариф, Rail-инфо)</t>
  </si>
  <si>
    <t xml:space="preserve">Утвержден приказом управляющего директора по маркетингу, закупкам и реализации нефти АО "РД "КазМунайГаз" Найзабекова Б.Т. № 34 от 10 февраля 2016 года  </t>
  </si>
  <si>
    <t>переходящий, 05.2016-05.2017</t>
  </si>
  <si>
    <t>столбец - 11, 23</t>
  </si>
  <si>
    <t>переходящий, 03.2016-03.2017</t>
  </si>
  <si>
    <t>Однопроцессорный сервер обеспечивающий использование серверных компонентов с резервированием (дублированием), жёстких дисков с поддержкой горячей замены, памяти с коррекцией ошибок (ECC), аппаратного RAID-контроллера, отказоустойчивой системы электропитания с поддержкой горячей замены блоков питания, эффективной системы охлаждения с резервированием и поддержкой горячей замены вентиляторов охлаждения, а также встроенным средствам диагностики, мониторинга и удалённого управления сервером</t>
  </si>
  <si>
    <t xml:space="preserve">Инвесторлармен байланыстар бойынша іс-шараларды қолдау жөніндегі қызметтер. Қызметтердің стандартты жиынтығы үшін төлем әдетте ай сайын жүргізіледі және ағымдағы мәселелер бойынша кеңесшілерге кез келген уақытта хабарласуға мүмкіндік береді, оның ішінде тоқсандық қаржылық баспасөз-релиздер, инвесторлар үшін стандартты тұсаукесерлерді жаңарту, инвестициялық іс-шараларға қатысуды қолдау және акционерлердің құрылымын жыл сайын зерттеуді қоса есептегенде жобалық негіздегі ұйымдастырулық қызмет көрсетулер, perception study
</t>
  </si>
  <si>
    <t>37-2 У</t>
  </si>
  <si>
    <t xml:space="preserve">США, Великобритания, Европа,  Азия (Восточная Азия и Юго-Восточная Азия) и другие страны по требованию Заказчика. </t>
  </si>
  <si>
    <t>столбец - 11, 12</t>
  </si>
  <si>
    <t>104 У</t>
  </si>
  <si>
    <t>105 У</t>
  </si>
  <si>
    <t>45.20.21.335.002.00.0777.000000000000</t>
  </si>
  <si>
    <t>Услуги по техническому обслуживанию автотранспорта/специальной техники</t>
  </si>
  <si>
    <t>Техникалық қолдау машиналар мен механизмдер бойынша қызметтер</t>
  </si>
  <si>
    <t>Көлік құралдары мен машиналар техникалық қызмет көрсету</t>
  </si>
  <si>
    <t>Услуги по техническому обслуживанию автотранспортных средств</t>
  </si>
  <si>
    <t>с даты заключения договора по 30 сентября 2016 года</t>
  </si>
  <si>
    <t>45.20.30.335.003.00.0777.000000000000</t>
  </si>
  <si>
    <t>Услуги по мойке автотранспорта/спецтехники</t>
  </si>
  <si>
    <t>Автокөлікті/арнайы техниканы жуу бойынша қызметтер</t>
  </si>
  <si>
    <t>Услуги по мойке автотранспорта</t>
  </si>
  <si>
    <t>Қоғамның машиналарды жуу бойынша қызметтер кешені</t>
  </si>
  <si>
    <t>с даты заключения договора по 31 августа 2016 года</t>
  </si>
  <si>
    <t>35-1 У</t>
  </si>
  <si>
    <t>57-1 У</t>
  </si>
  <si>
    <t>столбец - 11, 14, 15, 20, 21</t>
  </si>
  <si>
    <t>106 У</t>
  </si>
  <si>
    <t>Услуги по определению ценовых диапазонов планируемых к закупу товаров по лотам, стоимость которых составляет 75 и более миллионов тенге</t>
  </si>
  <si>
    <t>Тауарларды лот бойынша сатып алу жоспарланған құны 75 және одан астам миллион теңгені құрайтын бағалы диапазондарды анықтау бойынша қызметтер</t>
  </si>
  <si>
    <t>23-1 У</t>
  </si>
  <si>
    <t>4 Р</t>
  </si>
  <si>
    <t>71.12.31.100.002.00.0999.000000000000</t>
  </si>
  <si>
    <t>Работы по сейсмической разведке</t>
  </si>
  <si>
    <t xml:space="preserve">Сейсмикалық барлау жөніндегі жұмыстар </t>
  </si>
  <si>
    <t>Полевые сейсморазведочные работы 3Д-МОГТ на территории прилегающей к месторождениям Узень-Карамандыбас</t>
  </si>
  <si>
    <t>Өзен- Қарамандыбас блогында ЗД МОГТ далалық сейсмикалық барлау жұмыстары</t>
  </si>
  <si>
    <t>32.12.13.300.004.00.0839.000000000001</t>
  </si>
  <si>
    <t>Комплект ювелирных изделий</t>
  </si>
  <si>
    <t>Әшекей-бұйымдар жинағы</t>
  </si>
  <si>
    <t>серебряный, женский, без драгоценных камней, комплектность: подвеска и серьги, масса до 50 г</t>
  </si>
  <si>
    <t xml:space="preserve">Асыл тастарсыз, күмістен жасалған, әйелдерге арналған, массасы 50 г дейін </t>
  </si>
  <si>
    <t xml:space="preserve">Национальные украшения  </t>
  </si>
  <si>
    <t>Ұлттық әшекейлік бұйымдар</t>
  </si>
  <si>
    <t>март 2016 года</t>
  </si>
  <si>
    <t>с даты заключения договора по 31 марта 2016 года</t>
  </si>
  <si>
    <t>оплата по факту поставки товара</t>
  </si>
  <si>
    <t>Браслет</t>
  </si>
  <si>
    <t>Білезік</t>
  </si>
  <si>
    <t>серебряный, женский, без драгоценных камней, масса до 20 г</t>
  </si>
  <si>
    <t xml:space="preserve">Асыл тастарсыз, күмістен жасалған, әйелдерге арналған, массасы 20 г дейін </t>
  </si>
  <si>
    <t>Женский браслет</t>
  </si>
  <si>
    <t>Әйелдер білезігі</t>
  </si>
  <si>
    <t>32.20.12.900.000.00.0796.000000000000</t>
  </si>
  <si>
    <t>Домбра</t>
  </si>
  <si>
    <t>Домбыра</t>
  </si>
  <si>
    <t>Струнная, щипковая</t>
  </si>
  <si>
    <t>Шекті, шертпелі</t>
  </si>
  <si>
    <t>58.11.16.000.003.00.0796.000000000000</t>
  </si>
  <si>
    <t>Картина</t>
  </si>
  <si>
    <t>Сурет</t>
  </si>
  <si>
    <t>Настенная</t>
  </si>
  <si>
    <t>Керегеге ілмелі</t>
  </si>
  <si>
    <t>23.41.11.300.016.02.0704.000000000004</t>
  </si>
  <si>
    <t>Сервиз</t>
  </si>
  <si>
    <t>Чайный, фарфоровый, на 6 персон, обычный, ГОСТ 28390-89</t>
  </si>
  <si>
    <t>Шәй құйылатын фарфор, 6 адамдық, кәдімгі, МЕМСТ 28390-89</t>
  </si>
  <si>
    <t>набор</t>
  </si>
  <si>
    <t>23.41.11.300.022.00.0796.000000000000</t>
  </si>
  <si>
    <t>Пиала</t>
  </si>
  <si>
    <t>Фарфоровая, вместимость менее 500см3, ГОСТ 28390-89</t>
  </si>
  <si>
    <t>Фарфор, 500см3-дан аз көлемді, МЕМСТ 28390-89</t>
  </si>
  <si>
    <t>32.99.21.500.000.00.0796.000000000000</t>
  </si>
  <si>
    <t>Хлыст</t>
  </si>
  <si>
    <t>Қамшы</t>
  </si>
  <si>
    <t>Состоящий из объединенных рукоятки и плети</t>
  </si>
  <si>
    <t>Сабы мен қамшысы</t>
  </si>
  <si>
    <t>15.12.12.300.007.00.0796.000000000000</t>
  </si>
  <si>
    <t>Портмоне</t>
  </si>
  <si>
    <t>Из натуральной композиционной кожи, ГОСТ 28631-2005</t>
  </si>
  <si>
    <t>Аралас таза былғарыдан жасалған, МЕМСТ 28631-2005</t>
  </si>
  <si>
    <t>14.19.43.990.005.00.0796.000000000003</t>
  </si>
  <si>
    <t>Шапка</t>
  </si>
  <si>
    <t>Төбетей</t>
  </si>
  <si>
    <t>Мужская, из шелковой ткани</t>
  </si>
  <si>
    <t>Ерлерге арналған, жібек матадан жасалған</t>
  </si>
  <si>
    <t>16.29.12.000.000.00.0796.000000000000</t>
  </si>
  <si>
    <t>Блюдо</t>
  </si>
  <si>
    <t>Астау</t>
  </si>
  <si>
    <t>Деревянное</t>
  </si>
  <si>
    <t>Ағаштан жасалған</t>
  </si>
  <si>
    <t>6 Т</t>
  </si>
  <si>
    <t>7 Т</t>
  </si>
  <si>
    <t>8 Т</t>
  </si>
  <si>
    <t>9 Т</t>
  </si>
  <si>
    <t>10 Т</t>
  </si>
  <si>
    <t>11 Т</t>
  </si>
  <si>
    <t>12 Т</t>
  </si>
  <si>
    <t>13 Т</t>
  </si>
  <si>
    <t>14 Т</t>
  </si>
  <si>
    <t>15 Т</t>
  </si>
  <si>
    <t>16 Т</t>
  </si>
  <si>
    <t>107 У</t>
  </si>
  <si>
    <t>38.22.29.000.000.00.0777.000000000000</t>
  </si>
  <si>
    <t>Услуги по удалению опасных отходов/имущества/материалов</t>
  </si>
  <si>
    <t>Қауіпті/қалдықтарды/мүліктерды/ материалдарды жою жөніндегі қызметтері</t>
  </si>
  <si>
    <t>Услуги по удалению опасных отходов/имущества/материалов (захоронение/сжигание/утилизация и аналогичные услуги)</t>
  </si>
  <si>
    <t>Қауіпті/қалдықтарды/мүліктерды/ материалдарды жою жөніндегі қызметтері (көму/жағу/кәдеге жарату және осыған ұқсас қызметтер)</t>
  </si>
  <si>
    <t>Услуги по уничтожению документов и дел с истекшим сроком хранения</t>
  </si>
  <si>
    <t>Сақтау мерзімі аяқталған құжаттар мен істерді жою бойынша қызмет көрсетулер</t>
  </si>
  <si>
    <t>с даты заключения договора по 15 апреля 2016 года</t>
  </si>
  <si>
    <t xml:space="preserve">Утвержден приказом управляющего директора по маркетингу, закупкам и реализации нефти АО "РД "КазМунайГаз" Найзабекова Б.Т. № 55 от 01 марта 2016 года  </t>
  </si>
  <si>
    <t>32.12.13.300.003.00.0796.000000000001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</si>
</sst>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0.00_ ;[Red]\-#,##0.00\ "/>
  </numFmts>
  <fonts count="4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indexed="8"/>
      <name val="Times New Roman"/>
      <family val="1"/>
      <charset val="204"/>
    </font>
    <font>
      <sz val="10"/>
      <name val="Arial"/>
      <family val="2"/>
      <charset val="204"/>
    </font>
    <font>
      <b/>
      <sz val="10"/>
      <color indexed="8"/>
      <name val="Times New Roman"/>
      <family val="1"/>
      <charset val="204"/>
    </font>
    <font>
      <b/>
      <i/>
      <sz val="10"/>
      <color indexed="8"/>
      <name val="Times New Roman"/>
      <family val="1"/>
      <charset val="204"/>
    </font>
    <font>
      <sz val="10"/>
      <color theme="1"/>
      <name val="Times New Roman"/>
      <family val="1"/>
      <charset val="204"/>
    </font>
    <font>
      <b/>
      <sz val="10"/>
      <name val="Times New Roman"/>
      <family val="1"/>
      <charset val="204"/>
    </font>
    <font>
      <sz val="10"/>
      <name val="Helv"/>
    </font>
    <font>
      <sz val="11"/>
      <color theme="1"/>
      <name val="Calibri"/>
      <family val="2"/>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u/>
      <sz val="10"/>
      <name val="Arial"/>
      <family val="2"/>
      <charset val="204"/>
    </font>
    <font>
      <i/>
      <sz val="10"/>
      <name val="Arial"/>
      <family val="2"/>
      <charset val="204"/>
    </font>
    <font>
      <b/>
      <sz val="10"/>
      <name val="Arial"/>
      <family val="2"/>
      <charset val="204"/>
    </font>
    <font>
      <sz val="10"/>
      <color indexed="8"/>
      <name val="Arial"/>
      <family val="2"/>
      <charset val="204"/>
    </font>
    <font>
      <sz val="10"/>
      <color rgb="FF000000"/>
      <name val="Times New Roman"/>
      <family val="1"/>
      <charset val="204"/>
    </font>
    <font>
      <sz val="10"/>
      <color rgb="FF333333"/>
      <name val="Times New Roman"/>
      <family val="1"/>
      <charset val="204"/>
    </font>
    <font>
      <sz val="8"/>
      <color indexed="8"/>
      <name val="Arial"/>
      <family val="2"/>
      <charset val="204"/>
    </font>
    <font>
      <sz val="12"/>
      <name val="Times New Roman"/>
      <family val="1"/>
      <charset val="204"/>
    </font>
    <font>
      <sz val="11"/>
      <name val="Times New Roman"/>
      <family val="1"/>
      <charset val="204"/>
    </font>
    <font>
      <b/>
      <sz val="10"/>
      <color theme="1"/>
      <name val="Times New Roman"/>
      <family val="1"/>
      <charset val="204"/>
    </font>
    <font>
      <sz val="10"/>
      <color theme="1"/>
      <name val="Calibri"/>
      <family val="2"/>
      <charset val="204"/>
    </font>
  </fonts>
  <fills count="42">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22"/>
      </patternFill>
    </fill>
    <fill>
      <patternFill patternType="solid">
        <fgColor indexed="44"/>
        <bgColor indexed="9"/>
      </patternFill>
    </fill>
    <fill>
      <patternFill patternType="solid">
        <fgColor indexed="29"/>
        <bgColor indexed="9"/>
      </patternFill>
    </fill>
    <fill>
      <patternFill patternType="solid">
        <fgColor indexed="46"/>
        <bgColor indexed="9"/>
      </patternFill>
    </fill>
    <fill>
      <patternFill patternType="solid">
        <fgColor indexed="42"/>
        <bgColor indexed="9"/>
      </patternFill>
    </fill>
    <fill>
      <patternFill patternType="solid">
        <fgColor indexed="43"/>
        <bgColor indexed="9"/>
      </patternFill>
    </fill>
    <fill>
      <patternFill patternType="lightUp">
        <fgColor indexed="55"/>
        <bgColor indexed="31"/>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114">
    <xf numFmtId="0" fontId="0" fillId="0" borderId="0"/>
    <xf numFmtId="0" fontId="6" fillId="0" borderId="0"/>
    <xf numFmtId="0" fontId="6" fillId="0" borderId="0"/>
    <xf numFmtId="0" fontId="9" fillId="0" borderId="0"/>
    <xf numFmtId="0" fontId="6" fillId="0" borderId="0"/>
    <xf numFmtId="40" fontId="9" fillId="2" borderId="1"/>
    <xf numFmtId="0" fontId="14" fillId="0" borderId="0"/>
    <xf numFmtId="0" fontId="14" fillId="0" borderId="0"/>
    <xf numFmtId="0" fontId="5" fillId="0" borderId="0"/>
    <xf numFmtId="0" fontId="5" fillId="0" borderId="0"/>
    <xf numFmtId="0" fontId="9" fillId="0" borderId="0"/>
    <xf numFmtId="0" fontId="9" fillId="0" borderId="0"/>
    <xf numFmtId="0" fontId="9" fillId="0" borderId="0"/>
    <xf numFmtId="0" fontId="9" fillId="0" borderId="0"/>
    <xf numFmtId="0" fontId="15" fillId="0" borderId="0"/>
    <xf numFmtId="43" fontId="4" fillId="0" borderId="0" applyFont="0" applyFill="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31" fillId="34" borderId="0" applyNumberFormat="0" applyBorder="0" applyAlignment="0" applyProtection="0"/>
    <xf numFmtId="0" fontId="31" fillId="11"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21" fillId="5" borderId="0" applyNumberFormat="0" applyBorder="0" applyAlignment="0" applyProtection="0"/>
    <xf numFmtId="0" fontId="25" fillId="8" borderId="7" applyNumberFormat="0" applyAlignment="0" applyProtection="0"/>
    <xf numFmtId="0" fontId="27" fillId="9" borderId="10" applyNumberFormat="0" applyAlignment="0" applyProtection="0"/>
    <xf numFmtId="0" fontId="29" fillId="0" borderId="0" applyNumberFormat="0" applyFill="0" applyBorder="0" applyAlignment="0" applyProtection="0"/>
    <xf numFmtId="0" fontId="20"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3" fillId="7" borderId="7" applyNumberFormat="0" applyAlignment="0" applyProtection="0"/>
    <xf numFmtId="0" fontId="26" fillId="0" borderId="9" applyNumberFormat="0" applyFill="0" applyAlignment="0" applyProtection="0"/>
    <xf numFmtId="0" fontId="22" fillId="6" borderId="0" applyNumberFormat="0" applyBorder="0" applyAlignment="0" applyProtection="0"/>
    <xf numFmtId="0" fontId="9" fillId="10" borderId="11" applyNumberFormat="0" applyFont="0" applyAlignment="0" applyProtection="0"/>
    <xf numFmtId="0" fontId="24" fillId="8" borderId="8" applyNumberFormat="0" applyAlignment="0" applyProtection="0"/>
    <xf numFmtId="40" fontId="9" fillId="35" borderId="1"/>
    <xf numFmtId="40" fontId="9" fillId="2" borderId="1"/>
    <xf numFmtId="49" fontId="32" fillId="36" borderId="13">
      <alignment horizontal="center"/>
    </xf>
    <xf numFmtId="49" fontId="9" fillId="36" borderId="13">
      <alignment horizontal="center"/>
    </xf>
    <xf numFmtId="49" fontId="33" fillId="0" borderId="0"/>
    <xf numFmtId="0" fontId="9" fillId="37" borderId="1"/>
    <xf numFmtId="0" fontId="9" fillId="35" borderId="1"/>
    <xf numFmtId="40" fontId="9" fillId="38" borderId="1"/>
    <xf numFmtId="40" fontId="9" fillId="35" borderId="1"/>
    <xf numFmtId="40" fontId="9" fillId="2" borderId="1"/>
    <xf numFmtId="49" fontId="32" fillId="36" borderId="13">
      <alignment vertical="center"/>
    </xf>
    <xf numFmtId="49" fontId="33" fillId="36" borderId="13">
      <alignment vertical="center"/>
    </xf>
    <xf numFmtId="49" fontId="34" fillId="0" borderId="0">
      <alignment horizontal="right"/>
    </xf>
    <xf numFmtId="40" fontId="9" fillId="39" borderId="1"/>
    <xf numFmtId="40" fontId="9" fillId="40" borderId="1"/>
    <xf numFmtId="0" fontId="16" fillId="0" borderId="0" applyNumberFormat="0" applyFill="0" applyBorder="0" applyAlignment="0" applyProtection="0"/>
    <xf numFmtId="0" fontId="30" fillId="0" borderId="12" applyNumberFormat="0" applyFill="0" applyAlignment="0" applyProtection="0"/>
    <xf numFmtId="0" fontId="28" fillId="0" borderId="0" applyNumberForma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4" fontId="9" fillId="0" borderId="0" applyFont="0" applyFill="0" applyBorder="0" applyAlignment="0" applyProtection="0"/>
    <xf numFmtId="0" fontId="35"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0" fontId="9" fillId="35" borderId="1"/>
    <xf numFmtId="40" fontId="9" fillId="35" borderId="1"/>
    <xf numFmtId="40" fontId="9" fillId="2" borderId="1"/>
    <xf numFmtId="40" fontId="9" fillId="2" borderId="1"/>
    <xf numFmtId="49" fontId="32" fillId="36" borderId="13">
      <alignment horizontal="center"/>
    </xf>
    <xf numFmtId="49" fontId="32" fillId="36" borderId="13">
      <alignment horizontal="center"/>
    </xf>
    <xf numFmtId="49" fontId="9" fillId="36" borderId="13">
      <alignment horizontal="center"/>
    </xf>
    <xf numFmtId="49" fontId="9" fillId="36" borderId="13">
      <alignment horizontal="center"/>
    </xf>
    <xf numFmtId="49" fontId="33" fillId="0" borderId="0"/>
    <xf numFmtId="49" fontId="33" fillId="0" borderId="0"/>
    <xf numFmtId="0" fontId="9" fillId="41" borderId="1"/>
    <xf numFmtId="0" fontId="9" fillId="41" borderId="1"/>
    <xf numFmtId="0" fontId="9" fillId="35" borderId="1"/>
    <xf numFmtId="0" fontId="9" fillId="35" borderId="1"/>
    <xf numFmtId="40" fontId="9" fillId="38" borderId="1"/>
    <xf numFmtId="40" fontId="9" fillId="38" borderId="1"/>
    <xf numFmtId="40" fontId="9" fillId="35" borderId="1"/>
    <xf numFmtId="40" fontId="9" fillId="35" borderId="1"/>
    <xf numFmtId="40" fontId="9" fillId="2" borderId="1"/>
    <xf numFmtId="49" fontId="32" fillId="36" borderId="13">
      <alignment vertical="center"/>
    </xf>
    <xf numFmtId="49" fontId="32" fillId="36" borderId="13">
      <alignment vertical="center"/>
    </xf>
    <xf numFmtId="49" fontId="9" fillId="36" borderId="13">
      <alignment vertical="center"/>
    </xf>
    <xf numFmtId="49" fontId="9" fillId="36" borderId="13">
      <alignment vertical="center"/>
    </xf>
    <xf numFmtId="49" fontId="34" fillId="0" borderId="0">
      <alignment horizontal="right"/>
    </xf>
    <xf numFmtId="49" fontId="34" fillId="0" borderId="0">
      <alignment horizontal="right"/>
    </xf>
    <xf numFmtId="40" fontId="9" fillId="39" borderId="1"/>
    <xf numFmtId="40" fontId="9" fillId="39" borderId="1"/>
    <xf numFmtId="40" fontId="9" fillId="40" borderId="1"/>
    <xf numFmtId="40" fontId="9" fillId="40" borderId="1"/>
    <xf numFmtId="0" fontId="9" fillId="0" borderId="0"/>
    <xf numFmtId="0" fontId="15" fillId="0" borderId="0"/>
    <xf numFmtId="0" fontId="9" fillId="0" borderId="0"/>
    <xf numFmtId="0" fontId="9" fillId="0" borderId="0"/>
  </cellStyleXfs>
  <cellXfs count="90">
    <xf numFmtId="0" fontId="0" fillId="0" borderId="0" xfId="0"/>
    <xf numFmtId="0" fontId="7"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1" applyFont="1" applyBorder="1" applyAlignment="1">
      <alignment horizontal="center" vertical="center" wrapText="1"/>
    </xf>
    <xf numFmtId="0" fontId="0" fillId="0" borderId="1" xfId="0" applyBorder="1"/>
    <xf numFmtId="0" fontId="11" fillId="0" borderId="1" xfId="1" applyFont="1" applyBorder="1" applyAlignment="1">
      <alignment horizontal="center" vertical="top" wrapText="1"/>
    </xf>
    <xf numFmtId="0" fontId="10" fillId="0" borderId="1" xfId="1" applyFont="1" applyBorder="1" applyAlignment="1">
      <alignment horizontal="left" vertical="top"/>
    </xf>
    <xf numFmtId="165" fontId="13" fillId="2" borderId="1" xfId="5" applyNumberFormat="1" applyFont="1" applyBorder="1" applyAlignment="1">
      <alignment horizontal="center" vertical="center"/>
    </xf>
    <xf numFmtId="4" fontId="13" fillId="0" borderId="1" xfId="0" applyNumberFormat="1" applyFont="1" applyBorder="1" applyAlignment="1">
      <alignment horizontal="center" vertical="center"/>
    </xf>
    <xf numFmtId="4" fontId="13" fillId="3" borderId="1" xfId="0" applyNumberFormat="1" applyFont="1" applyFill="1" applyBorder="1" applyAlignment="1">
      <alignment horizontal="center" vertical="center" wrapText="1"/>
    </xf>
    <xf numFmtId="4" fontId="0" fillId="0" borderId="0" xfId="0" applyNumberFormat="1"/>
    <xf numFmtId="3" fontId="11" fillId="0" borderId="1" xfId="1" applyNumberFormat="1" applyFont="1" applyBorder="1" applyAlignment="1">
      <alignment horizontal="center" vertical="top" wrapText="1"/>
    </xf>
    <xf numFmtId="0" fontId="12" fillId="0" borderId="0" xfId="0" applyFont="1"/>
    <xf numFmtId="0" fontId="7" fillId="0" borderId="1" xfId="0" applyFont="1" applyBorder="1" applyAlignment="1">
      <alignment horizontal="center" vertical="center" wrapText="1"/>
    </xf>
    <xf numFmtId="0" fontId="7" fillId="0" borderId="1" xfId="6" applyFont="1" applyBorder="1" applyAlignment="1">
      <alignment horizontal="center" vertical="center" wrapText="1"/>
    </xf>
    <xf numFmtId="0" fontId="7" fillId="0" borderId="14" xfId="1" applyFont="1" applyBorder="1" applyAlignment="1">
      <alignment horizontal="center" vertical="center" wrapText="1"/>
    </xf>
    <xf numFmtId="0" fontId="8" fillId="0" borderId="1" xfId="1" applyFont="1" applyBorder="1" applyAlignment="1">
      <alignment horizontal="center" vertical="center"/>
    </xf>
    <xf numFmtId="0" fontId="12" fillId="0" borderId="1" xfId="1" applyFont="1" applyBorder="1" applyAlignment="1">
      <alignment horizontal="center" vertical="center" wrapText="1"/>
    </xf>
    <xf numFmtId="0" fontId="8" fillId="0" borderId="3" xfId="75"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38" fillId="0" borderId="1" xfId="11" applyFont="1" applyFill="1" applyBorder="1" applyAlignment="1">
      <alignment horizontal="center" vertical="center" wrapText="1"/>
    </xf>
    <xf numFmtId="0" fontId="38" fillId="0" borderId="1" xfId="12" applyFont="1" applyFill="1" applyBorder="1" applyAlignment="1">
      <alignment horizontal="center" vertical="center" wrapText="1"/>
    </xf>
    <xf numFmtId="0" fontId="8" fillId="0" borderId="1" xfId="12" applyFont="1" applyFill="1" applyBorder="1" applyAlignment="1">
      <alignment horizontal="center" vertical="center" wrapText="1"/>
    </xf>
    <xf numFmtId="0" fontId="38" fillId="0" borderId="1" xfId="13"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ont="1" applyFill="1" applyBorder="1" applyAlignment="1">
      <alignment horizontal="center" vertical="top" wrapText="1"/>
    </xf>
    <xf numFmtId="0" fontId="3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4" fontId="12" fillId="0" borderId="1" xfId="77" applyNumberFormat="1" applyFont="1" applyBorder="1" applyAlignment="1">
      <alignment horizontal="center" vertical="center" wrapText="1"/>
    </xf>
    <xf numFmtId="4" fontId="12" fillId="0" borderId="1" xfId="77" applyNumberFormat="1"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3"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0" fontId="7" fillId="0" borderId="15" xfId="1" applyFont="1" applyFill="1" applyBorder="1" applyAlignment="1">
      <alignment horizontal="center" vertical="center"/>
    </xf>
    <xf numFmtId="0" fontId="39" fillId="0" borderId="1" xfId="1" applyNumberFormat="1" applyFont="1" applyFill="1" applyBorder="1" applyAlignment="1">
      <alignment horizontal="center" vertical="center"/>
    </xf>
    <xf numFmtId="0" fontId="7" fillId="3" borderId="1" xfId="1" applyFont="1" applyFill="1" applyBorder="1" applyAlignment="1">
      <alignment horizontal="center" vertical="center" wrapText="1"/>
    </xf>
    <xf numFmtId="0" fontId="7" fillId="0" borderId="1" xfId="110"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5" fillId="0" borderId="0" xfId="8"/>
    <xf numFmtId="0" fontId="7" fillId="0" borderId="0" xfId="4" applyFont="1" applyBorder="1" applyAlignment="1"/>
    <xf numFmtId="0" fontId="13" fillId="0" borderId="0" xfId="4" applyFont="1" applyBorder="1" applyAlignment="1">
      <alignment horizontal="center"/>
    </xf>
    <xf numFmtId="0" fontId="7" fillId="0" borderId="0" xfId="4" applyFont="1" applyBorder="1" applyAlignment="1">
      <alignment horizontal="center"/>
    </xf>
    <xf numFmtId="0" fontId="39" fillId="0" borderId="16" xfId="4" applyFont="1" applyBorder="1" applyAlignment="1">
      <alignment horizontal="left"/>
    </xf>
    <xf numFmtId="0" fontId="40" fillId="0" borderId="17" xfId="4" applyFont="1" applyBorder="1" applyAlignment="1">
      <alignment horizontal="left"/>
    </xf>
    <xf numFmtId="0" fontId="40" fillId="0" borderId="18" xfId="4" applyFont="1" applyBorder="1" applyAlignment="1">
      <alignment horizontal="left"/>
    </xf>
    <xf numFmtId="0" fontId="13" fillId="0" borderId="0" xfId="4" applyFont="1" applyBorder="1" applyAlignment="1"/>
    <xf numFmtId="0" fontId="7" fillId="0" borderId="0" xfId="4" applyFont="1" applyAlignment="1"/>
    <xf numFmtId="0" fontId="7" fillId="0" borderId="0" xfId="4" applyFont="1" applyBorder="1"/>
    <xf numFmtId="0" fontId="13" fillId="0" borderId="0" xfId="4" applyFont="1" applyBorder="1" applyAlignment="1">
      <alignment vertical="center"/>
    </xf>
    <xf numFmtId="0" fontId="13" fillId="0" borderId="1" xfId="1" applyFont="1" applyBorder="1" applyAlignment="1">
      <alignment horizontal="center" vertical="center" wrapText="1"/>
    </xf>
    <xf numFmtId="0" fontId="12" fillId="0" borderId="1" xfId="0" applyFont="1" applyBorder="1" applyAlignment="1">
      <alignment horizontal="left" vertical="top" wrapText="1"/>
    </xf>
    <xf numFmtId="0" fontId="7" fillId="0" borderId="1" xfId="4" applyFont="1" applyBorder="1" applyAlignment="1">
      <alignment horizontal="center" vertical="center"/>
    </xf>
    <xf numFmtId="0" fontId="7" fillId="0" borderId="1" xfId="4" applyFont="1" applyBorder="1" applyAlignment="1">
      <alignment horizontal="center" vertical="center" wrapText="1"/>
    </xf>
    <xf numFmtId="4" fontId="7" fillId="0" borderId="1" xfId="0" applyNumberFormat="1" applyFont="1" applyBorder="1" applyAlignment="1">
      <alignment horizontal="center" vertical="center"/>
    </xf>
    <xf numFmtId="0" fontId="7" fillId="0" borderId="1" xfId="4" applyFont="1" applyBorder="1" applyAlignment="1">
      <alignment vertical="center" wrapText="1"/>
    </xf>
    <xf numFmtId="0" fontId="41" fillId="0" borderId="1" xfId="1" applyFont="1" applyBorder="1" applyAlignment="1">
      <alignment horizontal="center" vertical="center" wrapText="1"/>
    </xf>
    <xf numFmtId="0" fontId="38" fillId="0" borderId="1" xfId="112" applyFont="1" applyFill="1" applyBorder="1" applyAlignment="1">
      <alignment horizontal="center" vertical="center" wrapText="1"/>
    </xf>
    <xf numFmtId="0" fontId="7" fillId="0" borderId="1" xfId="112" applyFont="1" applyFill="1" applyBorder="1" applyAlignment="1">
      <alignment horizontal="center" vertical="center" wrapText="1"/>
    </xf>
    <xf numFmtId="0" fontId="7" fillId="3" borderId="1" xfId="113"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1" xfId="113" applyFont="1" applyFill="1" applyBorder="1" applyAlignment="1">
      <alignment horizontal="center" vertical="center" wrapText="1"/>
    </xf>
    <xf numFmtId="4" fontId="7" fillId="0" borderId="1" xfId="1" applyNumberFormat="1" applyFont="1" applyBorder="1" applyAlignment="1">
      <alignment horizontal="center" vertical="center"/>
    </xf>
    <xf numFmtId="0" fontId="7" fillId="0" borderId="15" xfId="1" applyFont="1" applyBorder="1" applyAlignment="1">
      <alignment horizontal="center" vertical="center"/>
    </xf>
    <xf numFmtId="0" fontId="7" fillId="3" borderId="25"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1" xfId="1" applyFont="1" applyBorder="1" applyAlignment="1">
      <alignment horizontal="center"/>
    </xf>
    <xf numFmtId="3" fontId="7" fillId="0" borderId="0" xfId="1" applyNumberFormat="1" applyFont="1" applyAlignment="1">
      <alignment horizontal="center" vertical="center"/>
    </xf>
    <xf numFmtId="3" fontId="7" fillId="0" borderId="1" xfId="1" applyNumberFormat="1" applyFont="1" applyBorder="1" applyAlignment="1">
      <alignment horizontal="center" vertical="center"/>
    </xf>
    <xf numFmtId="0" fontId="13" fillId="0" borderId="19" xfId="4" applyFont="1" applyBorder="1" applyAlignment="1">
      <alignment horizontal="right" vertical="center" wrapText="1"/>
    </xf>
    <xf numFmtId="0" fontId="13" fillId="0" borderId="20" xfId="4" applyFont="1" applyBorder="1" applyAlignment="1">
      <alignment horizontal="right" vertical="center" wrapText="1"/>
    </xf>
    <xf numFmtId="0" fontId="13" fillId="0" borderId="21" xfId="4" applyFont="1" applyBorder="1" applyAlignment="1">
      <alignment horizontal="right" vertical="center" wrapText="1"/>
    </xf>
    <xf numFmtId="0" fontId="13" fillId="0" borderId="22" xfId="4" applyFont="1" applyBorder="1" applyAlignment="1">
      <alignment horizontal="right" vertical="center" wrapText="1"/>
    </xf>
    <xf numFmtId="0" fontId="13" fillId="0" borderId="23" xfId="4" applyFont="1" applyBorder="1" applyAlignment="1">
      <alignment horizontal="right" vertical="center" wrapText="1"/>
    </xf>
    <xf numFmtId="0" fontId="13" fillId="0" borderId="24" xfId="4" applyFont="1" applyBorder="1" applyAlignment="1">
      <alignment horizontal="right" vertical="center" wrapText="1"/>
    </xf>
    <xf numFmtId="0" fontId="10" fillId="0" borderId="1" xfId="1" applyFont="1" applyBorder="1" applyAlignment="1">
      <alignment horizontal="center" vertical="top" wrapText="1"/>
    </xf>
    <xf numFmtId="0" fontId="10" fillId="0" borderId="2" xfId="1" applyFont="1" applyBorder="1" applyAlignment="1">
      <alignment horizontal="center" vertical="top" wrapText="1"/>
    </xf>
    <xf numFmtId="0" fontId="10" fillId="0" borderId="3" xfId="1" applyFont="1" applyBorder="1" applyAlignment="1">
      <alignment horizontal="center" vertical="top" wrapText="1"/>
    </xf>
    <xf numFmtId="0" fontId="10" fillId="0" borderId="2" xfId="1" applyFont="1" applyFill="1" applyBorder="1" applyAlignment="1">
      <alignment horizontal="center" vertical="top" wrapText="1"/>
    </xf>
    <xf numFmtId="0" fontId="10" fillId="0" borderId="3" xfId="1" applyFont="1" applyFill="1" applyBorder="1" applyAlignment="1">
      <alignment horizontal="center" vertical="top" wrapText="1"/>
    </xf>
    <xf numFmtId="4" fontId="10" fillId="0" borderId="2" xfId="1" applyNumberFormat="1" applyFont="1" applyFill="1" applyBorder="1" applyAlignment="1">
      <alignment horizontal="center" vertical="top" wrapText="1"/>
    </xf>
    <xf numFmtId="4" fontId="10" fillId="0" borderId="3" xfId="1" applyNumberFormat="1" applyFont="1" applyFill="1" applyBorder="1" applyAlignment="1">
      <alignment horizontal="center" vertical="top" wrapText="1"/>
    </xf>
    <xf numFmtId="0" fontId="13" fillId="0" borderId="0" xfId="4" applyFont="1" applyBorder="1" applyAlignment="1">
      <alignment horizontal="center"/>
    </xf>
  </cellXfs>
  <cellStyles count="114">
    <cellStyle name="20% - Accent1" xfId="16"/>
    <cellStyle name="20% - Accent2" xfId="17"/>
    <cellStyle name="20% - Accent3" xfId="18"/>
    <cellStyle name="20% - Accent4" xfId="19"/>
    <cellStyle name="20% - Accent5" xfId="20"/>
    <cellStyle name="20% - Accent6" xfId="21"/>
    <cellStyle name="40% - Accent1" xfId="22"/>
    <cellStyle name="40% - Accent2" xfId="23"/>
    <cellStyle name="40% - Accent3" xfId="24"/>
    <cellStyle name="40% - Accent4" xfId="25"/>
    <cellStyle name="40% - Accent5" xfId="26"/>
    <cellStyle name="40% - Accent6" xfId="27"/>
    <cellStyle name="60% - Accent1" xfId="28"/>
    <cellStyle name="60% - Accent2" xfId="29"/>
    <cellStyle name="60% - Accent3" xfId="30"/>
    <cellStyle name="60% - Accent4" xfId="31"/>
    <cellStyle name="60% - Accent5" xfId="32"/>
    <cellStyle name="60% - Accent6" xfId="33"/>
    <cellStyle name="Accent1" xfId="34"/>
    <cellStyle name="Accent2" xfId="35"/>
    <cellStyle name="Accent3" xfId="36"/>
    <cellStyle name="Accent4" xfId="37"/>
    <cellStyle name="Accent5" xfId="38"/>
    <cellStyle name="Accent6" xfId="39"/>
    <cellStyle name="Bad" xfId="40"/>
    <cellStyle name="Calculation" xfId="41"/>
    <cellStyle name="Check Cell" xfId="42"/>
    <cellStyle name="Comma 2" xfId="78"/>
    <cellStyle name="Explanatory Text" xfId="43"/>
    <cellStyle name="Good" xfId="44"/>
    <cellStyle name="Heading 1" xfId="45"/>
    <cellStyle name="Heading 2" xfId="46"/>
    <cellStyle name="Heading 3" xfId="47"/>
    <cellStyle name="Heading 4" xfId="48"/>
    <cellStyle name="Input" xfId="49"/>
    <cellStyle name="Linked Cell" xfId="50"/>
    <cellStyle name="Neutral" xfId="51"/>
    <cellStyle name="Normal 2" xfId="14"/>
    <cellStyle name="Normal 2 3 2" xfId="3"/>
    <cellStyle name="Normal 2 3 2 2" xfId="110"/>
    <cellStyle name="Normal 3" xfId="79"/>
    <cellStyle name="Note" xfId="52"/>
    <cellStyle name="Output" xfId="53"/>
    <cellStyle name="Percent 2" xfId="80"/>
    <cellStyle name="SAS FM Client calculated data cell (data entry table)" xfId="54"/>
    <cellStyle name="SAS FM Client calculated data cell (data entry table) 2" xfId="81"/>
    <cellStyle name="SAS FM Client calculated data cell (data entry table)_Sheet7" xfId="82"/>
    <cellStyle name="SAS FM Client calculated data cell (read only table)" xfId="55"/>
    <cellStyle name="SAS FM Client calculated data cell (read only table) 2" xfId="83"/>
    <cellStyle name="SAS FM Client calculated data cell (read only table)_Sheet7" xfId="84"/>
    <cellStyle name="SAS FM Column drillable header" xfId="56"/>
    <cellStyle name="SAS FM Column drillable header 2" xfId="85"/>
    <cellStyle name="SAS FM Column drillable header_Sheet7" xfId="86"/>
    <cellStyle name="SAS FM Column header" xfId="57"/>
    <cellStyle name="SAS FM Column header 2" xfId="87"/>
    <cellStyle name="SAS FM Column header_Sheet7" xfId="88"/>
    <cellStyle name="SAS FM Drill path" xfId="58"/>
    <cellStyle name="SAS FM Drill path 2" xfId="89"/>
    <cellStyle name="SAS FM Drill path_Sheet2" xfId="90"/>
    <cellStyle name="SAS FM Invalid data cell" xfId="59"/>
    <cellStyle name="SAS FM Invalid data cell 2" xfId="91"/>
    <cellStyle name="SAS FM Invalid data cell_Sheet7" xfId="92"/>
    <cellStyle name="SAS FM No query data cell" xfId="60"/>
    <cellStyle name="SAS FM No query data cell 2" xfId="93"/>
    <cellStyle name="SAS FM No query data cell_Sheet7" xfId="94"/>
    <cellStyle name="SAS FM Protected member data cell" xfId="61"/>
    <cellStyle name="SAS FM Protected member data cell 2" xfId="95"/>
    <cellStyle name="SAS FM Protected member data cell_Sheet7" xfId="96"/>
    <cellStyle name="SAS FM Read-only data cell (data entry table)" xfId="62"/>
    <cellStyle name="SAS FM Read-only data cell (data entry table) 2" xfId="97"/>
    <cellStyle name="SAS FM Read-only data cell (data entry table)_Sheet7" xfId="98"/>
    <cellStyle name="SAS FM Read-only data cell (read-only table)" xfId="63"/>
    <cellStyle name="SAS FM Read-only data cell (read-only table) 2" xfId="5"/>
    <cellStyle name="SAS FM Read-only data cell (read-only table)_Sheet2" xfId="99"/>
    <cellStyle name="SAS FM Row drillable header" xfId="64"/>
    <cellStyle name="SAS FM Row drillable header 2" xfId="100"/>
    <cellStyle name="SAS FM Row drillable header_Sheet2" xfId="101"/>
    <cellStyle name="SAS FM Row header" xfId="65"/>
    <cellStyle name="SAS FM Row header 2" xfId="102"/>
    <cellStyle name="SAS FM Row header_Sheet2" xfId="103"/>
    <cellStyle name="SAS FM Slicers" xfId="66"/>
    <cellStyle name="SAS FM Slicers 2" xfId="104"/>
    <cellStyle name="SAS FM Slicers_Sheet2" xfId="105"/>
    <cellStyle name="SAS FM Supplemented member data cell" xfId="67"/>
    <cellStyle name="SAS FM Supplemented member data cell 2" xfId="106"/>
    <cellStyle name="SAS FM Supplemented member data cell_Sheet7" xfId="107"/>
    <cellStyle name="SAS FM Writeable data cell" xfId="68"/>
    <cellStyle name="SAS FM Writeable data cell 2" xfId="108"/>
    <cellStyle name="SAS FM Writeable data cell_Sheet7" xfId="109"/>
    <cellStyle name="Title" xfId="69"/>
    <cellStyle name="Total" xfId="70"/>
    <cellStyle name="Warning Text" xfId="71"/>
    <cellStyle name="Обычный" xfId="0" builtinId="0"/>
    <cellStyle name="Обычный 10" xfId="13"/>
    <cellStyle name="Обычный 10 3" xfId="112"/>
    <cellStyle name="Обычный 13" xfId="2"/>
    <cellStyle name="Обычный 14" xfId="113"/>
    <cellStyle name="Обычный 15" xfId="8"/>
    <cellStyle name="Обычный 15 2" xfId="76"/>
    <cellStyle name="Обычный 2 2 2 2" xfId="1"/>
    <cellStyle name="Обычный 2 5" xfId="4"/>
    <cellStyle name="Обычный 3" xfId="10"/>
    <cellStyle name="Обычный 36" xfId="111"/>
    <cellStyle name="Обычный 4" xfId="12"/>
    <cellStyle name="Обычный 44" xfId="9"/>
    <cellStyle name="Обычный 8" xfId="11"/>
    <cellStyle name="Обычный_Лист2" xfId="75"/>
    <cellStyle name="Стиль 1" xfId="6"/>
    <cellStyle name="Стиль 1 2" xfId="7"/>
    <cellStyle name="Финансовый 2" xfId="15"/>
    <cellStyle name="Финансовый 2 2" xfId="72"/>
    <cellStyle name="Финансовый 2 3" xfId="73"/>
    <cellStyle name="Финансовый 2 3 2" xfId="77"/>
    <cellStyle name="Финансовый 3" xfId="7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tabSelected="1" topLeftCell="I1" zoomScale="75" zoomScaleNormal="75" workbookViewId="0">
      <selection activeCell="X164" sqref="X164"/>
    </sheetView>
  </sheetViews>
  <sheetFormatPr defaultRowHeight="15" x14ac:dyDescent="0.25"/>
  <cols>
    <col min="1" max="1" width="10.42578125" customWidth="1"/>
    <col min="2" max="3" width="9.140625" customWidth="1"/>
    <col min="4" max="4" width="25.28515625" customWidth="1"/>
    <col min="5" max="5" width="18.140625" customWidth="1"/>
    <col min="6" max="6" width="20.5703125" customWidth="1"/>
    <col min="7" max="7" width="21.42578125" customWidth="1"/>
    <col min="8" max="8" width="28.140625" customWidth="1"/>
    <col min="9" max="9" width="31" customWidth="1"/>
    <col min="12" max="12" width="11.85546875" customWidth="1"/>
    <col min="13" max="13" width="13.28515625" customWidth="1"/>
    <col min="14" max="14" width="11.5703125" customWidth="1"/>
    <col min="15" max="15" width="16.140625" customWidth="1"/>
    <col min="17" max="17" width="18" customWidth="1"/>
    <col min="18" max="18" width="22.7109375" customWidth="1"/>
    <col min="19" max="20" width="9.140625" customWidth="1"/>
    <col min="21" max="21" width="10.85546875" customWidth="1"/>
    <col min="22" max="22" width="16.7109375" customWidth="1"/>
    <col min="23" max="23" width="18.28515625" style="11" customWidth="1"/>
    <col min="24" max="24" width="24" style="11" customWidth="1"/>
    <col min="25" max="25" width="9.140625" customWidth="1"/>
    <col min="27" max="27" width="19.28515625" customWidth="1"/>
  </cols>
  <sheetData>
    <row r="1" spans="1:27" ht="15.75" thickBot="1" x14ac:dyDescent="0.3">
      <c r="A1" s="44"/>
      <c r="B1" s="44"/>
      <c r="C1" s="44"/>
      <c r="D1" s="45"/>
      <c r="E1" s="45"/>
      <c r="F1" s="45"/>
      <c r="G1" s="45"/>
      <c r="H1" s="45"/>
      <c r="I1" s="45"/>
      <c r="J1" s="45"/>
      <c r="K1" s="45"/>
      <c r="L1" s="45"/>
      <c r="M1" s="45"/>
      <c r="N1" s="45"/>
      <c r="O1" s="45"/>
      <c r="P1" s="45"/>
      <c r="Q1" s="45"/>
      <c r="R1" s="44"/>
      <c r="S1" s="44"/>
      <c r="T1" s="45"/>
      <c r="U1" s="44"/>
      <c r="V1" s="45"/>
      <c r="W1" s="44"/>
      <c r="X1" s="46"/>
      <c r="Y1" s="46"/>
      <c r="Z1" s="47"/>
      <c r="AA1" s="44"/>
    </row>
    <row r="2" spans="1:27" ht="16.5" thickBot="1" x14ac:dyDescent="0.3">
      <c r="A2" s="44"/>
      <c r="B2" s="48" t="s">
        <v>520</v>
      </c>
      <c r="C2" s="49"/>
      <c r="D2" s="49"/>
      <c r="E2" s="49"/>
      <c r="F2" s="49"/>
      <c r="G2" s="49"/>
      <c r="H2" s="49"/>
      <c r="I2" s="49"/>
      <c r="J2" s="49"/>
      <c r="K2" s="49"/>
      <c r="L2" s="49"/>
      <c r="M2" s="49"/>
      <c r="N2" s="49"/>
      <c r="O2" s="49"/>
      <c r="P2" s="49"/>
      <c r="Q2" s="49"/>
      <c r="R2" s="50"/>
      <c r="S2" s="44"/>
      <c r="T2" s="45"/>
      <c r="U2" s="44"/>
      <c r="V2" s="45"/>
      <c r="W2" s="44"/>
      <c r="X2" s="51"/>
      <c r="Y2" s="51"/>
      <c r="Z2" s="45"/>
      <c r="AA2" s="44"/>
    </row>
    <row r="3" spans="1:27" x14ac:dyDescent="0.25">
      <c r="A3" s="44"/>
      <c r="B3" s="44"/>
      <c r="C3" s="44"/>
      <c r="D3" s="44"/>
      <c r="E3" s="44"/>
      <c r="F3" s="44"/>
      <c r="G3" s="44"/>
      <c r="H3" s="44"/>
      <c r="I3" s="44"/>
      <c r="J3" s="44"/>
      <c r="K3" s="44"/>
      <c r="L3" s="44"/>
      <c r="M3" s="44"/>
      <c r="N3" s="44"/>
      <c r="O3" s="44"/>
      <c r="P3" s="44"/>
      <c r="Q3" s="51"/>
      <c r="R3" s="44"/>
      <c r="S3" s="44"/>
      <c r="T3" s="44"/>
      <c r="U3" s="44"/>
      <c r="V3" s="44"/>
      <c r="W3" s="44"/>
      <c r="X3" s="51"/>
      <c r="Y3" s="51"/>
      <c r="Z3" s="45"/>
      <c r="AA3" s="45"/>
    </row>
    <row r="4" spans="1:27" x14ac:dyDescent="0.25">
      <c r="A4" s="89" t="s">
        <v>584</v>
      </c>
      <c r="B4" s="89"/>
      <c r="C4" s="89"/>
      <c r="D4" s="89"/>
      <c r="E4" s="89"/>
      <c r="F4" s="89"/>
      <c r="G4" s="89"/>
      <c r="H4" s="89"/>
      <c r="I4" s="89"/>
      <c r="J4" s="89"/>
      <c r="K4" s="89"/>
      <c r="L4" s="89"/>
      <c r="M4" s="89"/>
      <c r="N4" s="89"/>
      <c r="O4" s="89"/>
      <c r="P4" s="89"/>
      <c r="Q4" s="89"/>
      <c r="R4" s="89"/>
      <c r="S4" s="89"/>
      <c r="T4" s="89"/>
      <c r="U4" s="89"/>
      <c r="V4" s="89"/>
      <c r="W4" s="89"/>
      <c r="X4" s="89"/>
      <c r="Y4" s="89"/>
      <c r="Z4" s="89"/>
      <c r="AA4" s="89"/>
    </row>
    <row r="5" spans="1:27" ht="15.75" thickBot="1" x14ac:dyDescent="0.3">
      <c r="A5" s="52"/>
      <c r="B5" s="52"/>
      <c r="C5" s="45" t="s">
        <v>521</v>
      </c>
      <c r="D5" s="45"/>
      <c r="E5" s="45"/>
      <c r="F5" s="45"/>
      <c r="G5" s="45"/>
      <c r="H5" s="45"/>
      <c r="I5" s="45"/>
      <c r="J5" s="45"/>
      <c r="K5" s="45"/>
      <c r="L5" s="45"/>
      <c r="M5" s="45"/>
      <c r="N5" s="45"/>
      <c r="O5" s="45"/>
      <c r="P5" s="45"/>
      <c r="Q5" s="45"/>
      <c r="R5" s="45"/>
      <c r="S5" s="45"/>
      <c r="T5" s="45"/>
      <c r="U5" s="45"/>
      <c r="V5" s="45"/>
      <c r="W5" s="45"/>
      <c r="X5" s="45"/>
      <c r="Y5" s="45"/>
      <c r="Z5" s="45"/>
      <c r="AA5" s="44"/>
    </row>
    <row r="6" spans="1:27" x14ac:dyDescent="0.25">
      <c r="A6" s="44"/>
      <c r="B6" s="44"/>
      <c r="C6" s="44"/>
      <c r="D6" s="44"/>
      <c r="E6" s="44"/>
      <c r="F6" s="44"/>
      <c r="G6" s="44"/>
      <c r="H6" s="44"/>
      <c r="I6" s="44"/>
      <c r="J6" s="44"/>
      <c r="K6" s="44"/>
      <c r="L6" s="44"/>
      <c r="M6" s="44"/>
      <c r="N6" s="51"/>
      <c r="O6" s="51"/>
      <c r="P6" s="51"/>
      <c r="Q6" s="51"/>
      <c r="R6" s="44"/>
      <c r="S6" s="53"/>
      <c r="T6" s="54"/>
      <c r="U6" s="54"/>
      <c r="V6" s="76" t="s">
        <v>546</v>
      </c>
      <c r="W6" s="77"/>
      <c r="X6" s="77"/>
      <c r="Y6" s="77"/>
      <c r="Z6" s="77"/>
      <c r="AA6" s="78"/>
    </row>
    <row r="7" spans="1:27" ht="15.75" thickBot="1" x14ac:dyDescent="0.3">
      <c r="A7" s="44"/>
      <c r="B7" s="44"/>
      <c r="C7" s="44"/>
      <c r="D7" s="44"/>
      <c r="E7" s="44"/>
      <c r="F7" s="44"/>
      <c r="G7" s="44"/>
      <c r="H7" s="44"/>
      <c r="I7" s="44"/>
      <c r="J7" s="44"/>
      <c r="K7" s="44"/>
      <c r="L7" s="44"/>
      <c r="M7" s="44"/>
      <c r="N7" s="51"/>
      <c r="O7" s="51"/>
      <c r="P7" s="51"/>
      <c r="Q7" s="51"/>
      <c r="R7" s="44"/>
      <c r="S7" s="54"/>
      <c r="T7" s="54"/>
      <c r="U7" s="54"/>
      <c r="V7" s="79"/>
      <c r="W7" s="80"/>
      <c r="X7" s="80"/>
      <c r="Y7" s="80"/>
      <c r="Z7" s="80"/>
      <c r="AA7" s="81"/>
    </row>
    <row r="8" spans="1:27" x14ac:dyDescent="0.25">
      <c r="A8" s="13"/>
      <c r="B8" s="13"/>
      <c r="C8" s="13"/>
      <c r="D8" s="13"/>
      <c r="E8" s="13"/>
      <c r="F8" s="13"/>
      <c r="G8" s="13"/>
      <c r="H8" s="13"/>
      <c r="I8" s="13"/>
      <c r="J8" s="13"/>
      <c r="K8" s="13"/>
      <c r="L8" s="13"/>
      <c r="M8" s="13"/>
      <c r="N8" s="13"/>
      <c r="O8" s="13"/>
      <c r="P8" s="13"/>
      <c r="Q8" s="13"/>
      <c r="R8" s="13"/>
      <c r="S8" s="13"/>
      <c r="T8" s="13"/>
      <c r="U8" s="13"/>
      <c r="V8" s="76" t="s">
        <v>583</v>
      </c>
      <c r="W8" s="77"/>
      <c r="X8" s="77"/>
      <c r="Y8" s="77"/>
      <c r="Z8" s="77"/>
      <c r="AA8" s="78"/>
    </row>
    <row r="9" spans="1:27" ht="15.75" thickBot="1" x14ac:dyDescent="0.3">
      <c r="A9" s="13"/>
      <c r="B9" s="13"/>
      <c r="C9" s="13"/>
      <c r="D9" s="13"/>
      <c r="E9" s="13"/>
      <c r="F9" s="13"/>
      <c r="G9" s="13"/>
      <c r="H9" s="13"/>
      <c r="I9" s="13"/>
      <c r="J9" s="13"/>
      <c r="K9" s="13"/>
      <c r="L9" s="13"/>
      <c r="M9" s="13"/>
      <c r="N9" s="13"/>
      <c r="O9" s="13"/>
      <c r="P9" s="13"/>
      <c r="Q9" s="13"/>
      <c r="R9" s="13"/>
      <c r="S9" s="13"/>
      <c r="T9" s="13"/>
      <c r="U9" s="13"/>
      <c r="V9" s="79"/>
      <c r="W9" s="80"/>
      <c r="X9" s="80"/>
      <c r="Y9" s="80"/>
      <c r="Z9" s="80"/>
      <c r="AA9" s="81"/>
    </row>
    <row r="10" spans="1:27" x14ac:dyDescent="0.25">
      <c r="A10" s="13"/>
      <c r="B10" s="13"/>
      <c r="C10" s="13"/>
      <c r="D10" s="13"/>
      <c r="E10" s="13"/>
      <c r="F10" s="13"/>
      <c r="G10" s="13"/>
      <c r="H10" s="13"/>
      <c r="I10" s="13"/>
      <c r="J10" s="13"/>
      <c r="K10" s="13"/>
      <c r="L10" s="13"/>
      <c r="M10" s="13"/>
      <c r="N10" s="13"/>
      <c r="O10" s="13"/>
      <c r="P10" s="13"/>
      <c r="Q10" s="13"/>
      <c r="R10" s="13"/>
      <c r="S10" s="13"/>
      <c r="T10" s="13"/>
      <c r="U10" s="13"/>
      <c r="V10" s="76" t="s">
        <v>697</v>
      </c>
      <c r="W10" s="77"/>
      <c r="X10" s="77"/>
      <c r="Y10" s="77"/>
      <c r="Z10" s="77"/>
      <c r="AA10" s="78"/>
    </row>
    <row r="11" spans="1:27" ht="15.75" thickBot="1" x14ac:dyDescent="0.3">
      <c r="A11" s="13"/>
      <c r="B11" s="13"/>
      <c r="C11" s="13"/>
      <c r="D11" s="13"/>
      <c r="E11" s="13"/>
      <c r="F11" s="13"/>
      <c r="G11" s="13"/>
      <c r="H11" s="13"/>
      <c r="I11" s="13"/>
      <c r="J11" s="13"/>
      <c r="K11" s="13"/>
      <c r="L11" s="13"/>
      <c r="M11" s="13"/>
      <c r="N11" s="13"/>
      <c r="O11" s="13"/>
      <c r="P11" s="13"/>
      <c r="Q11" s="13"/>
      <c r="R11" s="13"/>
      <c r="S11" s="13"/>
      <c r="T11" s="13"/>
      <c r="U11" s="13"/>
      <c r="V11" s="79"/>
      <c r="W11" s="80"/>
      <c r="X11" s="80"/>
      <c r="Y11" s="80"/>
      <c r="Z11" s="80"/>
      <c r="AA11" s="81"/>
    </row>
    <row r="12" spans="1:27" x14ac:dyDescent="0.25">
      <c r="A12" s="13"/>
      <c r="B12" s="13"/>
      <c r="C12" s="13"/>
      <c r="D12" s="13"/>
      <c r="E12" s="13"/>
      <c r="F12" s="13"/>
      <c r="G12" s="13"/>
      <c r="H12" s="13"/>
      <c r="I12" s="13"/>
      <c r="J12" s="13"/>
      <c r="K12" s="13"/>
      <c r="L12" s="13"/>
      <c r="M12" s="13"/>
      <c r="N12" s="13"/>
      <c r="O12" s="13"/>
      <c r="P12" s="13"/>
      <c r="Q12" s="13"/>
      <c r="R12" s="13"/>
      <c r="S12" s="13"/>
      <c r="T12" s="13"/>
      <c r="U12" s="13"/>
      <c r="V12" s="76" t="s">
        <v>807</v>
      </c>
      <c r="W12" s="77"/>
      <c r="X12" s="77"/>
      <c r="Y12" s="77"/>
      <c r="Z12" s="77"/>
      <c r="AA12" s="78"/>
    </row>
    <row r="13" spans="1:27" x14ac:dyDescent="0.25">
      <c r="A13" s="13"/>
      <c r="B13" s="13"/>
      <c r="C13" s="13"/>
      <c r="D13" s="13"/>
      <c r="E13" s="13"/>
      <c r="F13" s="13"/>
      <c r="G13" s="13"/>
      <c r="H13" s="13"/>
      <c r="I13" s="13"/>
      <c r="J13" s="13"/>
      <c r="K13" s="13"/>
      <c r="L13" s="13"/>
      <c r="M13" s="13"/>
      <c r="N13" s="13"/>
      <c r="O13" s="13"/>
      <c r="P13" s="13"/>
      <c r="Q13" s="13"/>
      <c r="R13" s="13"/>
      <c r="S13" s="13"/>
      <c r="T13" s="13"/>
      <c r="U13" s="13"/>
      <c r="V13" s="79"/>
      <c r="W13" s="80"/>
      <c r="X13" s="80"/>
      <c r="Y13" s="80"/>
      <c r="Z13" s="80"/>
      <c r="AA13" s="81"/>
    </row>
    <row r="14" spans="1:27" x14ac:dyDescent="0.2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row>
    <row r="15" spans="1:27" ht="25.5" customHeight="1" x14ac:dyDescent="0.25">
      <c r="A15" s="82" t="s">
        <v>9</v>
      </c>
      <c r="B15" s="83" t="s">
        <v>10</v>
      </c>
      <c r="C15" s="83" t="s">
        <v>11</v>
      </c>
      <c r="D15" s="83" t="s">
        <v>12</v>
      </c>
      <c r="E15" s="83" t="s">
        <v>13</v>
      </c>
      <c r="F15" s="83" t="s">
        <v>14</v>
      </c>
      <c r="G15" s="83" t="s">
        <v>15</v>
      </c>
      <c r="H15" s="83" t="s">
        <v>16</v>
      </c>
      <c r="I15" s="83" t="s">
        <v>17</v>
      </c>
      <c r="J15" s="83" t="s">
        <v>18</v>
      </c>
      <c r="K15" s="83" t="s">
        <v>19</v>
      </c>
      <c r="L15" s="85" t="s">
        <v>20</v>
      </c>
      <c r="M15" s="83" t="s">
        <v>21</v>
      </c>
      <c r="N15" s="83" t="s">
        <v>22</v>
      </c>
      <c r="O15" s="85" t="s">
        <v>23</v>
      </c>
      <c r="P15" s="85" t="s">
        <v>24</v>
      </c>
      <c r="Q15" s="85" t="s">
        <v>25</v>
      </c>
      <c r="R15" s="85" t="s">
        <v>26</v>
      </c>
      <c r="S15" s="85" t="s">
        <v>27</v>
      </c>
      <c r="T15" s="85" t="s">
        <v>28</v>
      </c>
      <c r="U15" s="85" t="s">
        <v>29</v>
      </c>
      <c r="V15" s="85" t="s">
        <v>30</v>
      </c>
      <c r="W15" s="87" t="s">
        <v>31</v>
      </c>
      <c r="X15" s="87" t="s">
        <v>32</v>
      </c>
      <c r="Y15" s="85" t="s">
        <v>33</v>
      </c>
      <c r="Z15" s="85" t="s">
        <v>34</v>
      </c>
      <c r="AA15" s="85" t="s">
        <v>35</v>
      </c>
    </row>
    <row r="16" spans="1:27" ht="54" customHeight="1" x14ac:dyDescent="0.25">
      <c r="A16" s="82"/>
      <c r="B16" s="84"/>
      <c r="C16" s="84"/>
      <c r="D16" s="84"/>
      <c r="E16" s="84"/>
      <c r="F16" s="84"/>
      <c r="G16" s="84"/>
      <c r="H16" s="84"/>
      <c r="I16" s="84"/>
      <c r="J16" s="84"/>
      <c r="K16" s="84"/>
      <c r="L16" s="86"/>
      <c r="M16" s="84"/>
      <c r="N16" s="84"/>
      <c r="O16" s="86"/>
      <c r="P16" s="86"/>
      <c r="Q16" s="86"/>
      <c r="R16" s="86"/>
      <c r="S16" s="86"/>
      <c r="T16" s="86"/>
      <c r="U16" s="86"/>
      <c r="V16" s="86"/>
      <c r="W16" s="88"/>
      <c r="X16" s="88"/>
      <c r="Y16" s="86"/>
      <c r="Z16" s="86"/>
      <c r="AA16" s="86"/>
    </row>
    <row r="17" spans="1:27" x14ac:dyDescent="0.25">
      <c r="A17" s="6">
        <v>1</v>
      </c>
      <c r="B17" s="6">
        <v>2</v>
      </c>
      <c r="C17" s="6">
        <v>3</v>
      </c>
      <c r="D17" s="6">
        <v>4</v>
      </c>
      <c r="E17" s="6"/>
      <c r="F17" s="6">
        <v>5</v>
      </c>
      <c r="G17" s="6"/>
      <c r="H17" s="6">
        <v>6</v>
      </c>
      <c r="I17" s="6"/>
      <c r="J17" s="6">
        <v>7</v>
      </c>
      <c r="K17" s="6">
        <v>8</v>
      </c>
      <c r="L17" s="6">
        <v>9</v>
      </c>
      <c r="M17" s="6">
        <v>10</v>
      </c>
      <c r="N17" s="6">
        <v>11</v>
      </c>
      <c r="O17" s="6">
        <v>12</v>
      </c>
      <c r="P17" s="6">
        <v>13</v>
      </c>
      <c r="Q17" s="6">
        <v>14</v>
      </c>
      <c r="R17" s="6">
        <v>15</v>
      </c>
      <c r="S17" s="6">
        <v>16</v>
      </c>
      <c r="T17" s="6">
        <v>17</v>
      </c>
      <c r="U17" s="6">
        <v>18</v>
      </c>
      <c r="V17" s="6">
        <v>19</v>
      </c>
      <c r="W17" s="12">
        <v>20</v>
      </c>
      <c r="X17" s="12">
        <v>21</v>
      </c>
      <c r="Y17" s="6">
        <v>22</v>
      </c>
      <c r="Z17" s="6">
        <v>23</v>
      </c>
      <c r="AA17" s="6">
        <v>24</v>
      </c>
    </row>
    <row r="18" spans="1:27" x14ac:dyDescent="0.25">
      <c r="A18" s="7" t="s">
        <v>51</v>
      </c>
      <c r="B18" s="6"/>
      <c r="C18" s="6"/>
      <c r="D18" s="6"/>
      <c r="E18" s="6"/>
      <c r="F18" s="6"/>
      <c r="G18" s="6"/>
      <c r="H18" s="2"/>
      <c r="I18" s="6"/>
      <c r="J18" s="6"/>
      <c r="K18" s="6"/>
      <c r="L18" s="6"/>
      <c r="M18" s="6"/>
      <c r="N18" s="6"/>
      <c r="O18" s="6"/>
      <c r="P18" s="6"/>
      <c r="Q18" s="6"/>
      <c r="R18" s="6"/>
      <c r="S18" s="6"/>
      <c r="T18" s="6"/>
      <c r="U18" s="6"/>
      <c r="V18" s="6"/>
      <c r="W18" s="6"/>
      <c r="X18" s="6"/>
      <c r="Y18" s="6"/>
      <c r="Z18" s="6"/>
      <c r="AA18" s="6"/>
    </row>
    <row r="19" spans="1:27" ht="63.75" x14ac:dyDescent="0.25">
      <c r="A19" s="17" t="s">
        <v>539</v>
      </c>
      <c r="B19" s="1" t="s">
        <v>0</v>
      </c>
      <c r="C19" s="1" t="s">
        <v>527</v>
      </c>
      <c r="D19" s="26" t="s">
        <v>528</v>
      </c>
      <c r="E19" s="26" t="s">
        <v>531</v>
      </c>
      <c r="F19" s="2" t="s">
        <v>529</v>
      </c>
      <c r="G19" s="2" t="s">
        <v>532</v>
      </c>
      <c r="H19" s="2" t="s">
        <v>530</v>
      </c>
      <c r="I19" s="2" t="s">
        <v>533</v>
      </c>
      <c r="J19" s="4" t="s">
        <v>38</v>
      </c>
      <c r="K19" s="4">
        <v>100</v>
      </c>
      <c r="L19" s="2">
        <v>710000000</v>
      </c>
      <c r="M19" s="3" t="s">
        <v>5</v>
      </c>
      <c r="N19" s="3" t="s">
        <v>138</v>
      </c>
      <c r="O19" s="4" t="s">
        <v>6</v>
      </c>
      <c r="P19" s="14" t="s">
        <v>534</v>
      </c>
      <c r="Q19" s="4" t="s">
        <v>535</v>
      </c>
      <c r="R19" s="15" t="s">
        <v>536</v>
      </c>
      <c r="S19" s="4">
        <v>112</v>
      </c>
      <c r="T19" s="16" t="s">
        <v>537</v>
      </c>
      <c r="U19" s="32">
        <v>79900</v>
      </c>
      <c r="V19" s="4">
        <v>133.93</v>
      </c>
      <c r="W19" s="32">
        <f>U19*V19</f>
        <v>10701007</v>
      </c>
      <c r="X19" s="32">
        <f>W19*1.12</f>
        <v>11985127.840000002</v>
      </c>
      <c r="Y19" s="32" t="s">
        <v>538</v>
      </c>
      <c r="Z19" s="4">
        <v>2016</v>
      </c>
      <c r="AA19" s="4"/>
    </row>
    <row r="20" spans="1:27" ht="255" x14ac:dyDescent="0.25">
      <c r="A20" s="17" t="s">
        <v>602</v>
      </c>
      <c r="B20" s="1" t="s">
        <v>0</v>
      </c>
      <c r="C20" s="1" t="s">
        <v>617</v>
      </c>
      <c r="D20" s="26" t="s">
        <v>618</v>
      </c>
      <c r="E20" s="26" t="s">
        <v>618</v>
      </c>
      <c r="F20" s="2" t="s">
        <v>619</v>
      </c>
      <c r="G20" s="2" t="s">
        <v>620</v>
      </c>
      <c r="H20" s="2" t="s">
        <v>701</v>
      </c>
      <c r="I20" s="2" t="s">
        <v>672</v>
      </c>
      <c r="J20" s="4" t="s">
        <v>4</v>
      </c>
      <c r="K20" s="4">
        <v>0</v>
      </c>
      <c r="L20" s="2">
        <v>710000000</v>
      </c>
      <c r="M20" s="3" t="s">
        <v>5</v>
      </c>
      <c r="N20" s="3" t="s">
        <v>516</v>
      </c>
      <c r="O20" s="3" t="s">
        <v>5</v>
      </c>
      <c r="P20" s="14" t="s">
        <v>534</v>
      </c>
      <c r="Q20" s="1" t="s">
        <v>150</v>
      </c>
      <c r="R20" s="15" t="s">
        <v>621</v>
      </c>
      <c r="S20" s="4">
        <v>796</v>
      </c>
      <c r="T20" s="16" t="s">
        <v>622</v>
      </c>
      <c r="U20" s="32">
        <v>4</v>
      </c>
      <c r="V20" s="32">
        <f>W20/U20</f>
        <v>2020900</v>
      </c>
      <c r="W20" s="32">
        <f>8083600</f>
        <v>8083600</v>
      </c>
      <c r="X20" s="32">
        <f>W20*1.12</f>
        <v>9053632</v>
      </c>
      <c r="Y20" s="32"/>
      <c r="Z20" s="4">
        <v>2016</v>
      </c>
      <c r="AA20" s="4"/>
    </row>
    <row r="21" spans="1:27" ht="191.25" x14ac:dyDescent="0.25">
      <c r="A21" s="17" t="s">
        <v>603</v>
      </c>
      <c r="B21" s="1" t="s">
        <v>0</v>
      </c>
      <c r="C21" s="1" t="s">
        <v>623</v>
      </c>
      <c r="D21" s="26" t="s">
        <v>624</v>
      </c>
      <c r="E21" s="26" t="s">
        <v>624</v>
      </c>
      <c r="F21" s="2" t="s">
        <v>625</v>
      </c>
      <c r="G21" s="2" t="s">
        <v>626</v>
      </c>
      <c r="H21" s="2" t="s">
        <v>627</v>
      </c>
      <c r="I21" s="2" t="s">
        <v>628</v>
      </c>
      <c r="J21" s="4" t="s">
        <v>40</v>
      </c>
      <c r="K21" s="4">
        <v>0</v>
      </c>
      <c r="L21" s="2">
        <v>710000000</v>
      </c>
      <c r="M21" s="3" t="s">
        <v>5</v>
      </c>
      <c r="N21" s="3" t="s">
        <v>516</v>
      </c>
      <c r="O21" s="3" t="s">
        <v>5</v>
      </c>
      <c r="P21" s="14" t="s">
        <v>534</v>
      </c>
      <c r="Q21" s="1" t="s">
        <v>150</v>
      </c>
      <c r="R21" s="15" t="s">
        <v>621</v>
      </c>
      <c r="S21" s="4">
        <v>796</v>
      </c>
      <c r="T21" s="16" t="s">
        <v>622</v>
      </c>
      <c r="U21" s="32">
        <v>15</v>
      </c>
      <c r="V21" s="32">
        <f t="shared" ref="V21:V23" si="0">W21/U21</f>
        <v>252140</v>
      </c>
      <c r="W21" s="32">
        <f>3782100</f>
        <v>3782100</v>
      </c>
      <c r="X21" s="32">
        <f>W21*1.12</f>
        <v>4235952</v>
      </c>
      <c r="Y21" s="32"/>
      <c r="Z21" s="4">
        <v>2016</v>
      </c>
      <c r="AA21" s="4"/>
    </row>
    <row r="22" spans="1:27" ht="114.75" x14ac:dyDescent="0.25">
      <c r="A22" s="17" t="s">
        <v>604</v>
      </c>
      <c r="B22" s="1" t="s">
        <v>0</v>
      </c>
      <c r="C22" s="1" t="s">
        <v>629</v>
      </c>
      <c r="D22" s="26" t="s">
        <v>630</v>
      </c>
      <c r="E22" s="26" t="s">
        <v>631</v>
      </c>
      <c r="F22" s="2" t="s">
        <v>632</v>
      </c>
      <c r="G22" s="2" t="s">
        <v>633</v>
      </c>
      <c r="H22" s="2" t="s">
        <v>632</v>
      </c>
      <c r="I22" s="2" t="s">
        <v>633</v>
      </c>
      <c r="J22" s="4" t="s">
        <v>4</v>
      </c>
      <c r="K22" s="4">
        <v>0</v>
      </c>
      <c r="L22" s="2">
        <v>710000000</v>
      </c>
      <c r="M22" s="3" t="s">
        <v>5</v>
      </c>
      <c r="N22" s="3" t="s">
        <v>516</v>
      </c>
      <c r="O22" s="3" t="s">
        <v>5</v>
      </c>
      <c r="P22" s="14" t="s">
        <v>534</v>
      </c>
      <c r="Q22" s="1" t="s">
        <v>150</v>
      </c>
      <c r="R22" s="15" t="s">
        <v>621</v>
      </c>
      <c r="S22" s="4">
        <v>839</v>
      </c>
      <c r="T22" s="16" t="s">
        <v>634</v>
      </c>
      <c r="U22" s="32">
        <v>1</v>
      </c>
      <c r="V22" s="32">
        <f t="shared" si="0"/>
        <v>15834150</v>
      </c>
      <c r="W22" s="32">
        <v>15834150</v>
      </c>
      <c r="X22" s="32">
        <f>W22*1.12</f>
        <v>17734248</v>
      </c>
      <c r="Y22" s="32"/>
      <c r="Z22" s="4">
        <v>2016</v>
      </c>
      <c r="AA22" s="4"/>
    </row>
    <row r="23" spans="1:27" ht="114.75" x14ac:dyDescent="0.25">
      <c r="A23" s="17" t="s">
        <v>605</v>
      </c>
      <c r="B23" s="1" t="s">
        <v>0</v>
      </c>
      <c r="C23" s="1" t="s">
        <v>635</v>
      </c>
      <c r="D23" s="26" t="s">
        <v>636</v>
      </c>
      <c r="E23" s="26" t="s">
        <v>637</v>
      </c>
      <c r="F23" s="2" t="s">
        <v>638</v>
      </c>
      <c r="G23" s="2" t="s">
        <v>639</v>
      </c>
      <c r="H23" s="2" t="s">
        <v>641</v>
      </c>
      <c r="I23" s="2" t="s">
        <v>640</v>
      </c>
      <c r="J23" s="4" t="s">
        <v>4</v>
      </c>
      <c r="K23" s="4">
        <v>0</v>
      </c>
      <c r="L23" s="2">
        <v>710000000</v>
      </c>
      <c r="M23" s="3" t="s">
        <v>5</v>
      </c>
      <c r="N23" s="3" t="s">
        <v>516</v>
      </c>
      <c r="O23" s="3" t="s">
        <v>5</v>
      </c>
      <c r="P23" s="14" t="s">
        <v>534</v>
      </c>
      <c r="Q23" s="1" t="s">
        <v>150</v>
      </c>
      <c r="R23" s="15" t="s">
        <v>621</v>
      </c>
      <c r="S23" s="4">
        <v>796</v>
      </c>
      <c r="T23" s="16" t="s">
        <v>622</v>
      </c>
      <c r="U23" s="32">
        <v>10</v>
      </c>
      <c r="V23" s="32">
        <f t="shared" si="0"/>
        <v>955960</v>
      </c>
      <c r="W23" s="32">
        <v>9559600</v>
      </c>
      <c r="X23" s="32">
        <f>W23*1.12</f>
        <v>10706752.000000002</v>
      </c>
      <c r="Y23" s="32"/>
      <c r="Z23" s="4">
        <v>2016</v>
      </c>
      <c r="AA23" s="4"/>
    </row>
    <row r="24" spans="1:27" ht="63.75" x14ac:dyDescent="0.25">
      <c r="A24" s="17" t="s">
        <v>787</v>
      </c>
      <c r="B24" s="1" t="s">
        <v>0</v>
      </c>
      <c r="C24" s="64" t="s">
        <v>733</v>
      </c>
      <c r="D24" s="64" t="s">
        <v>734</v>
      </c>
      <c r="E24" s="64" t="s">
        <v>735</v>
      </c>
      <c r="F24" s="65" t="s">
        <v>736</v>
      </c>
      <c r="G24" s="64" t="s">
        <v>737</v>
      </c>
      <c r="H24" s="65" t="s">
        <v>738</v>
      </c>
      <c r="I24" s="65" t="s">
        <v>739</v>
      </c>
      <c r="J24" s="66" t="s">
        <v>38</v>
      </c>
      <c r="K24" s="67">
        <v>0</v>
      </c>
      <c r="L24" s="2">
        <v>710000000</v>
      </c>
      <c r="M24" s="3" t="s">
        <v>5</v>
      </c>
      <c r="N24" s="3" t="s">
        <v>740</v>
      </c>
      <c r="O24" s="3" t="s">
        <v>5</v>
      </c>
      <c r="P24" s="4" t="s">
        <v>534</v>
      </c>
      <c r="Q24" s="4" t="s">
        <v>741</v>
      </c>
      <c r="R24" s="15" t="s">
        <v>742</v>
      </c>
      <c r="S24" s="66">
        <v>839</v>
      </c>
      <c r="T24" s="67" t="s">
        <v>634</v>
      </c>
      <c r="U24" s="66">
        <v>10</v>
      </c>
      <c r="V24" s="68">
        <v>20700</v>
      </c>
      <c r="W24" s="68">
        <f t="shared" ref="W24:W34" si="1">U24*V24</f>
        <v>207000</v>
      </c>
      <c r="X24" s="68">
        <f t="shared" ref="X24:X34" si="2">W24*1.12</f>
        <v>231840.00000000003</v>
      </c>
      <c r="Y24" s="69"/>
      <c r="Z24" s="66">
        <v>2016</v>
      </c>
      <c r="AA24" s="66"/>
    </row>
    <row r="25" spans="1:27" ht="51" x14ac:dyDescent="0.25">
      <c r="A25" s="17" t="s">
        <v>788</v>
      </c>
      <c r="B25" s="1" t="s">
        <v>0</v>
      </c>
      <c r="C25" s="64" t="s">
        <v>808</v>
      </c>
      <c r="D25" s="64" t="s">
        <v>743</v>
      </c>
      <c r="E25" s="64" t="s">
        <v>744</v>
      </c>
      <c r="F25" s="65" t="s">
        <v>745</v>
      </c>
      <c r="G25" s="64" t="s">
        <v>746</v>
      </c>
      <c r="H25" s="65" t="s">
        <v>747</v>
      </c>
      <c r="I25" s="65" t="s">
        <v>748</v>
      </c>
      <c r="J25" s="66" t="s">
        <v>38</v>
      </c>
      <c r="K25" s="67">
        <v>0</v>
      </c>
      <c r="L25" s="2">
        <v>710000000</v>
      </c>
      <c r="M25" s="3" t="s">
        <v>5</v>
      </c>
      <c r="N25" s="3" t="s">
        <v>740</v>
      </c>
      <c r="O25" s="3" t="s">
        <v>5</v>
      </c>
      <c r="P25" s="4" t="s">
        <v>534</v>
      </c>
      <c r="Q25" s="4" t="s">
        <v>741</v>
      </c>
      <c r="R25" s="15" t="s">
        <v>742</v>
      </c>
      <c r="S25" s="66">
        <v>796</v>
      </c>
      <c r="T25" s="67" t="s">
        <v>622</v>
      </c>
      <c r="U25" s="66">
        <v>14</v>
      </c>
      <c r="V25" s="68">
        <v>18400</v>
      </c>
      <c r="W25" s="68">
        <f t="shared" si="1"/>
        <v>257600</v>
      </c>
      <c r="X25" s="68">
        <f t="shared" si="2"/>
        <v>288512</v>
      </c>
      <c r="Y25" s="69"/>
      <c r="Z25" s="66">
        <v>2016</v>
      </c>
      <c r="AA25" s="66"/>
    </row>
    <row r="26" spans="1:27" ht="51" x14ac:dyDescent="0.25">
      <c r="A26" s="17" t="s">
        <v>789</v>
      </c>
      <c r="B26" s="1" t="s">
        <v>0</v>
      </c>
      <c r="C26" s="64" t="s">
        <v>808</v>
      </c>
      <c r="D26" s="64" t="s">
        <v>743</v>
      </c>
      <c r="E26" s="64" t="s">
        <v>744</v>
      </c>
      <c r="F26" s="65" t="s">
        <v>745</v>
      </c>
      <c r="G26" s="64" t="s">
        <v>746</v>
      </c>
      <c r="H26" s="65" t="s">
        <v>747</v>
      </c>
      <c r="I26" s="65" t="s">
        <v>748</v>
      </c>
      <c r="J26" s="66" t="s">
        <v>38</v>
      </c>
      <c r="K26" s="67">
        <v>0</v>
      </c>
      <c r="L26" s="2">
        <v>710000000</v>
      </c>
      <c r="M26" s="3" t="s">
        <v>5</v>
      </c>
      <c r="N26" s="3" t="s">
        <v>740</v>
      </c>
      <c r="O26" s="3" t="s">
        <v>5</v>
      </c>
      <c r="P26" s="4" t="s">
        <v>534</v>
      </c>
      <c r="Q26" s="4" t="s">
        <v>741</v>
      </c>
      <c r="R26" s="15" t="s">
        <v>742</v>
      </c>
      <c r="S26" s="66">
        <v>796</v>
      </c>
      <c r="T26" s="67" t="s">
        <v>622</v>
      </c>
      <c r="U26" s="66">
        <v>2</v>
      </c>
      <c r="V26" s="68">
        <v>9200</v>
      </c>
      <c r="W26" s="68">
        <f t="shared" si="1"/>
        <v>18400</v>
      </c>
      <c r="X26" s="68">
        <f t="shared" si="2"/>
        <v>20608.000000000004</v>
      </c>
      <c r="Y26" s="69"/>
      <c r="Z26" s="66">
        <v>2016</v>
      </c>
      <c r="AA26" s="66"/>
    </row>
    <row r="27" spans="1:27" ht="51" x14ac:dyDescent="0.25">
      <c r="A27" s="17" t="s">
        <v>790</v>
      </c>
      <c r="B27" s="1" t="s">
        <v>0</v>
      </c>
      <c r="C27" s="64" t="s">
        <v>749</v>
      </c>
      <c r="D27" s="64" t="s">
        <v>750</v>
      </c>
      <c r="E27" s="64" t="s">
        <v>751</v>
      </c>
      <c r="F27" s="65" t="s">
        <v>752</v>
      </c>
      <c r="G27" s="64" t="s">
        <v>753</v>
      </c>
      <c r="H27" s="65"/>
      <c r="I27" s="65"/>
      <c r="J27" s="66" t="s">
        <v>38</v>
      </c>
      <c r="K27" s="67">
        <v>0</v>
      </c>
      <c r="L27" s="2">
        <v>710000000</v>
      </c>
      <c r="M27" s="3" t="s">
        <v>5</v>
      </c>
      <c r="N27" s="3" t="s">
        <v>740</v>
      </c>
      <c r="O27" s="3" t="s">
        <v>5</v>
      </c>
      <c r="P27" s="4" t="s">
        <v>534</v>
      </c>
      <c r="Q27" s="4" t="s">
        <v>741</v>
      </c>
      <c r="R27" s="15" t="s">
        <v>742</v>
      </c>
      <c r="S27" s="66">
        <v>796</v>
      </c>
      <c r="T27" s="67" t="s">
        <v>622</v>
      </c>
      <c r="U27" s="66">
        <v>2</v>
      </c>
      <c r="V27" s="68">
        <v>27600</v>
      </c>
      <c r="W27" s="68">
        <f t="shared" si="1"/>
        <v>55200</v>
      </c>
      <c r="X27" s="68">
        <f t="shared" si="2"/>
        <v>61824.000000000007</v>
      </c>
      <c r="Y27" s="69"/>
      <c r="Z27" s="66">
        <v>2016</v>
      </c>
      <c r="AA27" s="66"/>
    </row>
    <row r="28" spans="1:27" ht="51" x14ac:dyDescent="0.25">
      <c r="A28" s="17" t="s">
        <v>791</v>
      </c>
      <c r="B28" s="1" t="s">
        <v>0</v>
      </c>
      <c r="C28" s="64" t="s">
        <v>754</v>
      </c>
      <c r="D28" s="64" t="s">
        <v>755</v>
      </c>
      <c r="E28" s="64" t="s">
        <v>756</v>
      </c>
      <c r="F28" s="65" t="s">
        <v>757</v>
      </c>
      <c r="G28" s="64" t="s">
        <v>758</v>
      </c>
      <c r="H28" s="65"/>
      <c r="I28" s="65"/>
      <c r="J28" s="66" t="s">
        <v>38</v>
      </c>
      <c r="K28" s="67">
        <v>0</v>
      </c>
      <c r="L28" s="2">
        <v>710000000</v>
      </c>
      <c r="M28" s="3" t="s">
        <v>5</v>
      </c>
      <c r="N28" s="3" t="s">
        <v>740</v>
      </c>
      <c r="O28" s="3" t="s">
        <v>5</v>
      </c>
      <c r="P28" s="4" t="s">
        <v>534</v>
      </c>
      <c r="Q28" s="4" t="s">
        <v>741</v>
      </c>
      <c r="R28" s="15" t="s">
        <v>742</v>
      </c>
      <c r="S28" s="66">
        <v>796</v>
      </c>
      <c r="T28" s="67" t="s">
        <v>622</v>
      </c>
      <c r="U28" s="66">
        <v>2</v>
      </c>
      <c r="V28" s="68">
        <v>18400</v>
      </c>
      <c r="W28" s="68">
        <f t="shared" si="1"/>
        <v>36800</v>
      </c>
      <c r="X28" s="68">
        <f t="shared" si="2"/>
        <v>41216.000000000007</v>
      </c>
      <c r="Y28" s="69"/>
      <c r="Z28" s="66">
        <v>2016</v>
      </c>
      <c r="AA28" s="66"/>
    </row>
    <row r="29" spans="1:27" ht="51" x14ac:dyDescent="0.25">
      <c r="A29" s="17" t="s">
        <v>792</v>
      </c>
      <c r="B29" s="1" t="s">
        <v>0</v>
      </c>
      <c r="C29" s="64" t="s">
        <v>759</v>
      </c>
      <c r="D29" s="64" t="s">
        <v>760</v>
      </c>
      <c r="E29" s="64" t="s">
        <v>760</v>
      </c>
      <c r="F29" s="65" t="s">
        <v>761</v>
      </c>
      <c r="G29" s="64" t="s">
        <v>762</v>
      </c>
      <c r="H29" s="65"/>
      <c r="I29" s="65"/>
      <c r="J29" s="66" t="s">
        <v>38</v>
      </c>
      <c r="K29" s="67">
        <v>0</v>
      </c>
      <c r="L29" s="2">
        <v>710000000</v>
      </c>
      <c r="M29" s="3" t="s">
        <v>5</v>
      </c>
      <c r="N29" s="3" t="s">
        <v>740</v>
      </c>
      <c r="O29" s="3" t="s">
        <v>5</v>
      </c>
      <c r="P29" s="4" t="s">
        <v>534</v>
      </c>
      <c r="Q29" s="4" t="s">
        <v>741</v>
      </c>
      <c r="R29" s="15" t="s">
        <v>742</v>
      </c>
      <c r="S29" s="66">
        <v>704</v>
      </c>
      <c r="T29" s="67" t="s">
        <v>763</v>
      </c>
      <c r="U29" s="66">
        <v>5</v>
      </c>
      <c r="V29" s="68">
        <v>6900</v>
      </c>
      <c r="W29" s="68">
        <f t="shared" si="1"/>
        <v>34500</v>
      </c>
      <c r="X29" s="68">
        <f t="shared" si="2"/>
        <v>38640.000000000007</v>
      </c>
      <c r="Y29" s="69"/>
      <c r="Z29" s="66">
        <v>2016</v>
      </c>
      <c r="AA29" s="66"/>
    </row>
    <row r="30" spans="1:27" ht="51" x14ac:dyDescent="0.25">
      <c r="A30" s="17" t="s">
        <v>793</v>
      </c>
      <c r="B30" s="1" t="s">
        <v>0</v>
      </c>
      <c r="C30" s="64" t="s">
        <v>764</v>
      </c>
      <c r="D30" s="64" t="s">
        <v>765</v>
      </c>
      <c r="E30" s="64" t="s">
        <v>765</v>
      </c>
      <c r="F30" s="65" t="s">
        <v>766</v>
      </c>
      <c r="G30" s="64" t="s">
        <v>767</v>
      </c>
      <c r="H30" s="65"/>
      <c r="I30" s="65"/>
      <c r="J30" s="66" t="s">
        <v>38</v>
      </c>
      <c r="K30" s="67">
        <v>0</v>
      </c>
      <c r="L30" s="2">
        <v>710000000</v>
      </c>
      <c r="M30" s="3" t="s">
        <v>5</v>
      </c>
      <c r="N30" s="3" t="s">
        <v>740</v>
      </c>
      <c r="O30" s="3" t="s">
        <v>5</v>
      </c>
      <c r="P30" s="4" t="s">
        <v>534</v>
      </c>
      <c r="Q30" s="4" t="s">
        <v>741</v>
      </c>
      <c r="R30" s="15" t="s">
        <v>742</v>
      </c>
      <c r="S30" s="66">
        <v>796</v>
      </c>
      <c r="T30" s="67" t="s">
        <v>763</v>
      </c>
      <c r="U30" s="66">
        <v>5</v>
      </c>
      <c r="V30" s="68">
        <v>4025</v>
      </c>
      <c r="W30" s="68">
        <f t="shared" si="1"/>
        <v>20125</v>
      </c>
      <c r="X30" s="68">
        <f t="shared" si="2"/>
        <v>22540.000000000004</v>
      </c>
      <c r="Y30" s="69"/>
      <c r="Z30" s="66">
        <v>2016</v>
      </c>
      <c r="AA30" s="66"/>
    </row>
    <row r="31" spans="1:27" ht="51" x14ac:dyDescent="0.25">
      <c r="A31" s="17" t="s">
        <v>794</v>
      </c>
      <c r="B31" s="1" t="s">
        <v>0</v>
      </c>
      <c r="C31" s="64" t="s">
        <v>768</v>
      </c>
      <c r="D31" s="64" t="s">
        <v>769</v>
      </c>
      <c r="E31" s="64" t="s">
        <v>770</v>
      </c>
      <c r="F31" s="65" t="s">
        <v>771</v>
      </c>
      <c r="G31" s="64" t="s">
        <v>772</v>
      </c>
      <c r="H31" s="65"/>
      <c r="I31" s="65"/>
      <c r="J31" s="66" t="s">
        <v>38</v>
      </c>
      <c r="K31" s="67">
        <v>0</v>
      </c>
      <c r="L31" s="2">
        <v>710000000</v>
      </c>
      <c r="M31" s="3" t="s">
        <v>5</v>
      </c>
      <c r="N31" s="3" t="s">
        <v>740</v>
      </c>
      <c r="O31" s="3" t="s">
        <v>5</v>
      </c>
      <c r="P31" s="4" t="s">
        <v>534</v>
      </c>
      <c r="Q31" s="4" t="s">
        <v>741</v>
      </c>
      <c r="R31" s="15" t="s">
        <v>742</v>
      </c>
      <c r="S31" s="66">
        <v>796</v>
      </c>
      <c r="T31" s="67" t="s">
        <v>622</v>
      </c>
      <c r="U31" s="66">
        <v>8</v>
      </c>
      <c r="V31" s="68">
        <v>11500</v>
      </c>
      <c r="W31" s="68">
        <f t="shared" si="1"/>
        <v>92000</v>
      </c>
      <c r="X31" s="68">
        <f t="shared" si="2"/>
        <v>103040.00000000001</v>
      </c>
      <c r="Y31" s="69"/>
      <c r="Z31" s="66">
        <v>2016</v>
      </c>
      <c r="AA31" s="66"/>
    </row>
    <row r="32" spans="1:27" ht="51" x14ac:dyDescent="0.25">
      <c r="A32" s="17" t="s">
        <v>795</v>
      </c>
      <c r="B32" s="1" t="s">
        <v>0</v>
      </c>
      <c r="C32" s="64" t="s">
        <v>773</v>
      </c>
      <c r="D32" s="64" t="s">
        <v>774</v>
      </c>
      <c r="E32" s="64" t="s">
        <v>774</v>
      </c>
      <c r="F32" s="65" t="s">
        <v>775</v>
      </c>
      <c r="G32" s="64" t="s">
        <v>776</v>
      </c>
      <c r="H32" s="65"/>
      <c r="I32" s="65"/>
      <c r="J32" s="66" t="s">
        <v>38</v>
      </c>
      <c r="K32" s="67">
        <v>0</v>
      </c>
      <c r="L32" s="2">
        <v>710000000</v>
      </c>
      <c r="M32" s="3" t="s">
        <v>5</v>
      </c>
      <c r="N32" s="3" t="s">
        <v>740</v>
      </c>
      <c r="O32" s="3" t="s">
        <v>5</v>
      </c>
      <c r="P32" s="4" t="s">
        <v>534</v>
      </c>
      <c r="Q32" s="4" t="s">
        <v>741</v>
      </c>
      <c r="R32" s="15" t="s">
        <v>742</v>
      </c>
      <c r="S32" s="66">
        <v>796</v>
      </c>
      <c r="T32" s="67" t="s">
        <v>622</v>
      </c>
      <c r="U32" s="66">
        <v>4</v>
      </c>
      <c r="V32" s="68">
        <v>9200</v>
      </c>
      <c r="W32" s="68">
        <f t="shared" si="1"/>
        <v>36800</v>
      </c>
      <c r="X32" s="68">
        <f t="shared" si="2"/>
        <v>41216.000000000007</v>
      </c>
      <c r="Y32" s="69"/>
      <c r="Z32" s="66">
        <v>2016</v>
      </c>
      <c r="AA32" s="66"/>
    </row>
    <row r="33" spans="1:27" ht="51" x14ac:dyDescent="0.25">
      <c r="A33" s="17" t="s">
        <v>796</v>
      </c>
      <c r="B33" s="1" t="s">
        <v>0</v>
      </c>
      <c r="C33" s="64" t="s">
        <v>777</v>
      </c>
      <c r="D33" s="64" t="s">
        <v>778</v>
      </c>
      <c r="E33" s="64" t="s">
        <v>779</v>
      </c>
      <c r="F33" s="65" t="s">
        <v>780</v>
      </c>
      <c r="G33" s="64" t="s">
        <v>781</v>
      </c>
      <c r="H33" s="65"/>
      <c r="I33" s="65"/>
      <c r="J33" s="66" t="s">
        <v>38</v>
      </c>
      <c r="K33" s="67">
        <v>0</v>
      </c>
      <c r="L33" s="2">
        <v>710000000</v>
      </c>
      <c r="M33" s="3" t="s">
        <v>5</v>
      </c>
      <c r="N33" s="3" t="s">
        <v>740</v>
      </c>
      <c r="O33" s="3" t="s">
        <v>5</v>
      </c>
      <c r="P33" s="4" t="s">
        <v>534</v>
      </c>
      <c r="Q33" s="4" t="s">
        <v>741</v>
      </c>
      <c r="R33" s="15" t="s">
        <v>742</v>
      </c>
      <c r="S33" s="66">
        <v>796</v>
      </c>
      <c r="T33" s="67" t="s">
        <v>622</v>
      </c>
      <c r="U33" s="66">
        <v>15</v>
      </c>
      <c r="V33" s="68">
        <v>3450</v>
      </c>
      <c r="W33" s="68">
        <f t="shared" si="1"/>
        <v>51750</v>
      </c>
      <c r="X33" s="68">
        <f t="shared" si="2"/>
        <v>57960.000000000007</v>
      </c>
      <c r="Y33" s="69"/>
      <c r="Z33" s="66">
        <v>2016</v>
      </c>
      <c r="AA33" s="66"/>
    </row>
    <row r="34" spans="1:27" ht="51" x14ac:dyDescent="0.25">
      <c r="A34" s="17" t="s">
        <v>797</v>
      </c>
      <c r="B34" s="1" t="s">
        <v>0</v>
      </c>
      <c r="C34" s="64" t="s">
        <v>782</v>
      </c>
      <c r="D34" s="64" t="s">
        <v>783</v>
      </c>
      <c r="E34" s="64" t="s">
        <v>784</v>
      </c>
      <c r="F34" s="65" t="s">
        <v>785</v>
      </c>
      <c r="G34" s="64" t="s">
        <v>786</v>
      </c>
      <c r="H34" s="65"/>
      <c r="I34" s="65"/>
      <c r="J34" s="66" t="s">
        <v>38</v>
      </c>
      <c r="K34" s="67">
        <v>0</v>
      </c>
      <c r="L34" s="2">
        <v>710000000</v>
      </c>
      <c r="M34" s="3" t="s">
        <v>5</v>
      </c>
      <c r="N34" s="3" t="s">
        <v>740</v>
      </c>
      <c r="O34" s="3" t="s">
        <v>5</v>
      </c>
      <c r="P34" s="4" t="s">
        <v>534</v>
      </c>
      <c r="Q34" s="4" t="s">
        <v>741</v>
      </c>
      <c r="R34" s="15" t="s">
        <v>742</v>
      </c>
      <c r="S34" s="66">
        <v>796</v>
      </c>
      <c r="T34" s="67" t="s">
        <v>622</v>
      </c>
      <c r="U34" s="66">
        <v>3</v>
      </c>
      <c r="V34" s="68">
        <v>57500</v>
      </c>
      <c r="W34" s="68">
        <f t="shared" si="1"/>
        <v>172500</v>
      </c>
      <c r="X34" s="68">
        <f t="shared" si="2"/>
        <v>193200.00000000003</v>
      </c>
      <c r="Y34" s="69"/>
      <c r="Z34" s="66">
        <v>2016</v>
      </c>
      <c r="AA34" s="66"/>
    </row>
    <row r="35" spans="1:27" ht="15" customHeight="1" x14ac:dyDescent="0.25">
      <c r="A35" s="7" t="s">
        <v>52</v>
      </c>
      <c r="B35" s="6"/>
      <c r="C35" s="6"/>
      <c r="D35" s="6"/>
      <c r="E35" s="6"/>
      <c r="F35" s="6"/>
      <c r="G35" s="6"/>
      <c r="H35" s="6"/>
      <c r="I35" s="6"/>
      <c r="J35" s="6"/>
      <c r="K35" s="6"/>
      <c r="L35" s="6"/>
      <c r="M35" s="6"/>
      <c r="N35" s="6"/>
      <c r="O35" s="6"/>
      <c r="P35" s="6"/>
      <c r="Q35" s="6"/>
      <c r="R35" s="6"/>
      <c r="S35" s="6"/>
      <c r="T35" s="6"/>
      <c r="U35" s="6"/>
      <c r="V35" s="6"/>
      <c r="W35" s="8">
        <f>SUBTOTAL(9,W19:W34)</f>
        <v>48943132</v>
      </c>
      <c r="X35" s="8">
        <f>SUBTOTAL(9,X19:X34)</f>
        <v>54816307.840000004</v>
      </c>
      <c r="Y35" s="6"/>
      <c r="Z35" s="6"/>
      <c r="AA35" s="6"/>
    </row>
    <row r="36" spans="1:27" ht="15" customHeight="1" x14ac:dyDescent="0.25">
      <c r="A36" s="7" t="s">
        <v>106</v>
      </c>
      <c r="B36" s="6"/>
      <c r="C36" s="6"/>
      <c r="D36" s="6"/>
      <c r="E36" s="6"/>
      <c r="F36" s="6"/>
      <c r="G36" s="6"/>
      <c r="H36" s="6"/>
      <c r="I36" s="6"/>
      <c r="J36" s="6"/>
      <c r="K36" s="6"/>
      <c r="L36" s="6"/>
      <c r="M36" s="6"/>
      <c r="N36" s="6"/>
      <c r="O36" s="6"/>
      <c r="P36" s="6"/>
      <c r="Q36" s="6"/>
      <c r="R36" s="6"/>
      <c r="S36" s="6"/>
      <c r="T36" s="6"/>
      <c r="U36" s="6"/>
      <c r="V36" s="6"/>
      <c r="W36" s="8"/>
      <c r="X36" s="9"/>
      <c r="Y36" s="6"/>
      <c r="Z36" s="6"/>
      <c r="AA36" s="6"/>
    </row>
    <row r="37" spans="1:27" ht="165.75" customHeight="1" x14ac:dyDescent="0.25">
      <c r="A37" s="17" t="s">
        <v>108</v>
      </c>
      <c r="B37" s="1" t="s">
        <v>0</v>
      </c>
      <c r="C37" s="1" t="s">
        <v>234</v>
      </c>
      <c r="D37" s="26" t="s">
        <v>235</v>
      </c>
      <c r="E37" s="26" t="s">
        <v>236</v>
      </c>
      <c r="F37" s="2" t="s">
        <v>235</v>
      </c>
      <c r="G37" s="2" t="s">
        <v>236</v>
      </c>
      <c r="H37" s="2" t="s">
        <v>371</v>
      </c>
      <c r="I37" s="27" t="s">
        <v>372</v>
      </c>
      <c r="J37" s="4" t="s">
        <v>4</v>
      </c>
      <c r="K37" s="4">
        <v>50</v>
      </c>
      <c r="L37" s="2">
        <v>710000000</v>
      </c>
      <c r="M37" s="3" t="s">
        <v>5</v>
      </c>
      <c r="N37" s="3" t="s">
        <v>138</v>
      </c>
      <c r="O37" s="4" t="s">
        <v>6</v>
      </c>
      <c r="P37" s="14"/>
      <c r="Q37" s="4" t="s">
        <v>374</v>
      </c>
      <c r="R37" s="15" t="s">
        <v>518</v>
      </c>
      <c r="S37" s="4"/>
      <c r="T37" s="16"/>
      <c r="U37" s="4"/>
      <c r="V37" s="4"/>
      <c r="W37" s="32">
        <v>74100000</v>
      </c>
      <c r="X37" s="32">
        <f>W37*1.12</f>
        <v>82992000.000000015</v>
      </c>
      <c r="Y37" s="32"/>
      <c r="Z37" s="4">
        <v>2016</v>
      </c>
      <c r="AA37" s="4"/>
    </row>
    <row r="38" spans="1:27" ht="51" customHeight="1" x14ac:dyDescent="0.25">
      <c r="A38" s="17" t="s">
        <v>560</v>
      </c>
      <c r="B38" s="1" t="s">
        <v>0</v>
      </c>
      <c r="C38" s="1" t="s">
        <v>562</v>
      </c>
      <c r="D38" s="26" t="s">
        <v>563</v>
      </c>
      <c r="E38" s="26" t="s">
        <v>564</v>
      </c>
      <c r="F38" s="2" t="s">
        <v>563</v>
      </c>
      <c r="G38" s="2" t="s">
        <v>564</v>
      </c>
      <c r="H38" s="27" t="s">
        <v>566</v>
      </c>
      <c r="I38" s="2" t="s">
        <v>564</v>
      </c>
      <c r="J38" s="4" t="s">
        <v>4</v>
      </c>
      <c r="K38" s="2">
        <v>80</v>
      </c>
      <c r="L38" s="2">
        <v>710000000</v>
      </c>
      <c r="M38" s="3" t="s">
        <v>5</v>
      </c>
      <c r="N38" s="3" t="s">
        <v>551</v>
      </c>
      <c r="O38" s="14" t="s">
        <v>6</v>
      </c>
      <c r="P38" s="4"/>
      <c r="Q38" s="4" t="s">
        <v>552</v>
      </c>
      <c r="R38" s="15" t="s">
        <v>518</v>
      </c>
      <c r="S38" s="16"/>
      <c r="T38" s="4"/>
      <c r="U38" s="4"/>
      <c r="V38" s="32"/>
      <c r="W38" s="33">
        <v>30180000</v>
      </c>
      <c r="X38" s="33">
        <f>W38*1.12</f>
        <v>33801600</v>
      </c>
      <c r="Y38" s="4"/>
      <c r="Z38" s="4">
        <v>2016</v>
      </c>
      <c r="AA38" s="18"/>
    </row>
    <row r="39" spans="1:27" ht="75" customHeight="1" x14ac:dyDescent="0.25">
      <c r="A39" s="17" t="s">
        <v>561</v>
      </c>
      <c r="B39" s="1" t="s">
        <v>0</v>
      </c>
      <c r="C39" s="1" t="s">
        <v>562</v>
      </c>
      <c r="D39" s="26" t="s">
        <v>563</v>
      </c>
      <c r="E39" s="26" t="s">
        <v>564</v>
      </c>
      <c r="F39" s="2" t="s">
        <v>563</v>
      </c>
      <c r="G39" s="2" t="s">
        <v>564</v>
      </c>
      <c r="H39" s="27" t="s">
        <v>566</v>
      </c>
      <c r="I39" s="2" t="s">
        <v>564</v>
      </c>
      <c r="J39" s="4" t="s">
        <v>38</v>
      </c>
      <c r="K39" s="2">
        <v>80</v>
      </c>
      <c r="L39" s="2">
        <v>710000000</v>
      </c>
      <c r="M39" s="3" t="s">
        <v>5</v>
      </c>
      <c r="N39" s="3" t="s">
        <v>551</v>
      </c>
      <c r="O39" s="14" t="s">
        <v>6</v>
      </c>
      <c r="P39" s="4"/>
      <c r="Q39" s="4" t="s">
        <v>565</v>
      </c>
      <c r="R39" s="15" t="s">
        <v>518</v>
      </c>
      <c r="S39" s="16"/>
      <c r="T39" s="4"/>
      <c r="U39" s="4"/>
      <c r="V39" s="32"/>
      <c r="W39" s="33">
        <v>1500000</v>
      </c>
      <c r="X39" s="33">
        <f>W39*1.12</f>
        <v>1680000.0000000002</v>
      </c>
      <c r="Y39" s="4"/>
      <c r="Z39" s="4">
        <v>2016</v>
      </c>
      <c r="AA39" s="18"/>
    </row>
    <row r="40" spans="1:27" ht="75" customHeight="1" x14ac:dyDescent="0.25">
      <c r="A40" s="17" t="s">
        <v>727</v>
      </c>
      <c r="B40" s="1" t="s">
        <v>0</v>
      </c>
      <c r="C40" s="64" t="s">
        <v>728</v>
      </c>
      <c r="D40" s="64" t="s">
        <v>729</v>
      </c>
      <c r="E40" s="64" t="s">
        <v>730</v>
      </c>
      <c r="F40" s="65" t="s">
        <v>729</v>
      </c>
      <c r="G40" s="64" t="s">
        <v>730</v>
      </c>
      <c r="H40" s="65" t="s">
        <v>731</v>
      </c>
      <c r="I40" s="65" t="s">
        <v>732</v>
      </c>
      <c r="J40" s="66" t="s">
        <v>4</v>
      </c>
      <c r="K40" s="67">
        <v>50</v>
      </c>
      <c r="L40" s="2">
        <v>710000000</v>
      </c>
      <c r="M40" s="3" t="s">
        <v>5</v>
      </c>
      <c r="N40" s="3" t="s">
        <v>688</v>
      </c>
      <c r="O40" s="4" t="s">
        <v>131</v>
      </c>
      <c r="P40" s="4"/>
      <c r="Q40" s="4" t="s">
        <v>150</v>
      </c>
      <c r="R40" s="15" t="s">
        <v>518</v>
      </c>
      <c r="S40" s="66"/>
      <c r="T40" s="67"/>
      <c r="U40" s="66"/>
      <c r="V40" s="66"/>
      <c r="W40" s="68">
        <v>2117339000</v>
      </c>
      <c r="X40" s="68">
        <f>W40*1.12</f>
        <v>2371419680</v>
      </c>
      <c r="Y40" s="69"/>
      <c r="Z40" s="66">
        <v>2016</v>
      </c>
      <c r="AA40" s="66"/>
    </row>
    <row r="41" spans="1:27" ht="15" customHeight="1" x14ac:dyDescent="0.25">
      <c r="A41" s="7" t="s">
        <v>107</v>
      </c>
      <c r="B41" s="6"/>
      <c r="C41" s="28"/>
      <c r="D41" s="28"/>
      <c r="E41" s="28"/>
      <c r="F41" s="28"/>
      <c r="G41" s="28"/>
      <c r="H41" s="28"/>
      <c r="I41" s="28"/>
      <c r="J41" s="6"/>
      <c r="K41" s="6"/>
      <c r="L41" s="6"/>
      <c r="M41" s="6"/>
      <c r="N41" s="6"/>
      <c r="O41" s="6"/>
      <c r="P41" s="6"/>
      <c r="Q41" s="6"/>
      <c r="R41" s="6"/>
      <c r="S41" s="6"/>
      <c r="T41" s="6"/>
      <c r="U41" s="6"/>
      <c r="V41" s="6"/>
      <c r="W41" s="8">
        <f>SUBTOTAL(9,W37:W40)</f>
        <v>2223119000</v>
      </c>
      <c r="X41" s="8">
        <f>SUBTOTAL(9,X37:X40)</f>
        <v>2489893280</v>
      </c>
      <c r="Y41" s="6"/>
      <c r="Z41" s="6"/>
      <c r="AA41" s="6"/>
    </row>
    <row r="42" spans="1:27" ht="15" customHeight="1" x14ac:dyDescent="0.25">
      <c r="A42" s="7" t="s">
        <v>53</v>
      </c>
      <c r="B42" s="6"/>
      <c r="C42" s="28"/>
      <c r="D42" s="28"/>
      <c r="E42" s="28"/>
      <c r="F42" s="28"/>
      <c r="G42" s="28"/>
      <c r="H42" s="28"/>
      <c r="I42" s="28"/>
      <c r="J42" s="6"/>
      <c r="K42" s="6"/>
      <c r="L42" s="6"/>
      <c r="M42" s="6"/>
      <c r="N42" s="6"/>
      <c r="O42" s="6"/>
      <c r="P42" s="6"/>
      <c r="Q42" s="6"/>
      <c r="R42" s="6"/>
      <c r="S42" s="6"/>
      <c r="T42" s="6"/>
      <c r="U42" s="6"/>
      <c r="V42" s="6"/>
      <c r="W42" s="6"/>
      <c r="X42" s="6"/>
      <c r="Y42" s="6"/>
      <c r="Z42" s="6"/>
      <c r="AA42" s="6"/>
    </row>
    <row r="43" spans="1:27" ht="63.75" customHeight="1" x14ac:dyDescent="0.25">
      <c r="A43" s="17" t="s">
        <v>36</v>
      </c>
      <c r="B43" s="1" t="s">
        <v>0</v>
      </c>
      <c r="C43" s="1" t="s">
        <v>132</v>
      </c>
      <c r="D43" s="26" t="s">
        <v>41</v>
      </c>
      <c r="E43" s="26" t="s">
        <v>42</v>
      </c>
      <c r="F43" s="2" t="s">
        <v>41</v>
      </c>
      <c r="G43" s="2" t="s">
        <v>42</v>
      </c>
      <c r="H43" s="2" t="s">
        <v>489</v>
      </c>
      <c r="I43" s="27" t="s">
        <v>43</v>
      </c>
      <c r="J43" s="4" t="s">
        <v>4</v>
      </c>
      <c r="K43" s="4">
        <v>80</v>
      </c>
      <c r="L43" s="2">
        <v>710000000</v>
      </c>
      <c r="M43" s="3" t="s">
        <v>5</v>
      </c>
      <c r="N43" s="3" t="s">
        <v>138</v>
      </c>
      <c r="O43" s="4" t="s">
        <v>6</v>
      </c>
      <c r="P43" s="14"/>
      <c r="Q43" s="4" t="s">
        <v>150</v>
      </c>
      <c r="R43" s="15" t="s">
        <v>133</v>
      </c>
      <c r="S43" s="4"/>
      <c r="T43" s="16"/>
      <c r="U43" s="4"/>
      <c r="V43" s="4"/>
      <c r="W43" s="32">
        <v>0</v>
      </c>
      <c r="X43" s="32">
        <f t="shared" ref="X43:X48" si="3">W43*1.12</f>
        <v>0</v>
      </c>
      <c r="Y43" s="32"/>
      <c r="Z43" s="4">
        <v>2016</v>
      </c>
      <c r="AA43" s="4"/>
    </row>
    <row r="44" spans="1:27" ht="75" customHeight="1" x14ac:dyDescent="0.25">
      <c r="A44" s="17" t="s">
        <v>554</v>
      </c>
      <c r="B44" s="1" t="s">
        <v>0</v>
      </c>
      <c r="C44" s="1" t="s">
        <v>132</v>
      </c>
      <c r="D44" s="26" t="s">
        <v>41</v>
      </c>
      <c r="E44" s="26" t="s">
        <v>42</v>
      </c>
      <c r="F44" s="2" t="s">
        <v>41</v>
      </c>
      <c r="G44" s="2" t="s">
        <v>42</v>
      </c>
      <c r="H44" s="2" t="s">
        <v>489</v>
      </c>
      <c r="I44" s="27" t="s">
        <v>43</v>
      </c>
      <c r="J44" s="4" t="s">
        <v>38</v>
      </c>
      <c r="K44" s="4">
        <v>80</v>
      </c>
      <c r="L44" s="2">
        <v>710000000</v>
      </c>
      <c r="M44" s="3" t="s">
        <v>5</v>
      </c>
      <c r="N44" s="3" t="s">
        <v>516</v>
      </c>
      <c r="O44" s="4" t="s">
        <v>6</v>
      </c>
      <c r="P44" s="14"/>
      <c r="Q44" s="4" t="s">
        <v>150</v>
      </c>
      <c r="R44" s="15" t="s">
        <v>133</v>
      </c>
      <c r="S44" s="4"/>
      <c r="T44" s="16"/>
      <c r="U44" s="4"/>
      <c r="V44" s="4"/>
      <c r="W44" s="32">
        <v>3480000</v>
      </c>
      <c r="X44" s="32">
        <f t="shared" si="3"/>
        <v>3897600.0000000005</v>
      </c>
      <c r="Y44" s="32" t="s">
        <v>39</v>
      </c>
      <c r="Z44" s="4">
        <v>2016</v>
      </c>
      <c r="AA44" s="4" t="s">
        <v>555</v>
      </c>
    </row>
    <row r="45" spans="1:27" ht="63.75" customHeight="1" x14ac:dyDescent="0.25">
      <c r="A45" s="17" t="s">
        <v>37</v>
      </c>
      <c r="B45" s="1" t="s">
        <v>0</v>
      </c>
      <c r="C45" s="1" t="s">
        <v>132</v>
      </c>
      <c r="D45" s="26" t="s">
        <v>41</v>
      </c>
      <c r="E45" s="26" t="s">
        <v>42</v>
      </c>
      <c r="F45" s="2" t="s">
        <v>41</v>
      </c>
      <c r="G45" s="2" t="s">
        <v>42</v>
      </c>
      <c r="H45" s="2" t="s">
        <v>134</v>
      </c>
      <c r="I45" s="27" t="s">
        <v>135</v>
      </c>
      <c r="J45" s="4" t="s">
        <v>4</v>
      </c>
      <c r="K45" s="4">
        <v>80</v>
      </c>
      <c r="L45" s="2">
        <v>710000000</v>
      </c>
      <c r="M45" s="3" t="s">
        <v>5</v>
      </c>
      <c r="N45" s="3" t="s">
        <v>138</v>
      </c>
      <c r="O45" s="4" t="s">
        <v>131</v>
      </c>
      <c r="P45" s="14"/>
      <c r="Q45" s="4" t="s">
        <v>150</v>
      </c>
      <c r="R45" s="15" t="s">
        <v>133</v>
      </c>
      <c r="S45" s="4"/>
      <c r="T45" s="16"/>
      <c r="U45" s="4"/>
      <c r="V45" s="4"/>
      <c r="W45" s="32">
        <v>34490400</v>
      </c>
      <c r="X45" s="32">
        <f t="shared" si="3"/>
        <v>38629248</v>
      </c>
      <c r="Y45" s="32"/>
      <c r="Z45" s="4">
        <v>2016</v>
      </c>
      <c r="AA45" s="4"/>
    </row>
    <row r="46" spans="1:27" ht="63.75" customHeight="1" x14ac:dyDescent="0.25">
      <c r="A46" s="17" t="s">
        <v>44</v>
      </c>
      <c r="B46" s="1" t="s">
        <v>0</v>
      </c>
      <c r="C46" s="1" t="s">
        <v>132</v>
      </c>
      <c r="D46" s="26" t="s">
        <v>41</v>
      </c>
      <c r="E46" s="26" t="s">
        <v>42</v>
      </c>
      <c r="F46" s="2" t="s">
        <v>41</v>
      </c>
      <c r="G46" s="2" t="s">
        <v>42</v>
      </c>
      <c r="H46" s="2" t="s">
        <v>136</v>
      </c>
      <c r="I46" s="27" t="s">
        <v>137</v>
      </c>
      <c r="J46" s="4" t="s">
        <v>4</v>
      </c>
      <c r="K46" s="4">
        <v>80</v>
      </c>
      <c r="L46" s="2">
        <v>710000000</v>
      </c>
      <c r="M46" s="3" t="s">
        <v>5</v>
      </c>
      <c r="N46" s="3" t="s">
        <v>138</v>
      </c>
      <c r="O46" s="4" t="s">
        <v>76</v>
      </c>
      <c r="P46" s="14"/>
      <c r="Q46" s="4" t="s">
        <v>150</v>
      </c>
      <c r="R46" s="15" t="s">
        <v>133</v>
      </c>
      <c r="S46" s="4"/>
      <c r="T46" s="16"/>
      <c r="U46" s="4"/>
      <c r="V46" s="4"/>
      <c r="W46" s="32">
        <v>13516800</v>
      </c>
      <c r="X46" s="32">
        <f t="shared" si="3"/>
        <v>15138816.000000002</v>
      </c>
      <c r="Y46" s="32"/>
      <c r="Z46" s="4">
        <v>2016</v>
      </c>
      <c r="AA46" s="4"/>
    </row>
    <row r="47" spans="1:27" ht="76.5" customHeight="1" x14ac:dyDescent="0.25">
      <c r="A47" s="17" t="s">
        <v>378</v>
      </c>
      <c r="B47" s="1" t="s">
        <v>0</v>
      </c>
      <c r="C47" s="1" t="s">
        <v>379</v>
      </c>
      <c r="D47" s="26" t="s">
        <v>380</v>
      </c>
      <c r="E47" s="26" t="s">
        <v>381</v>
      </c>
      <c r="F47" s="2" t="s">
        <v>380</v>
      </c>
      <c r="G47" s="2" t="s">
        <v>381</v>
      </c>
      <c r="H47" s="2" t="s">
        <v>382</v>
      </c>
      <c r="I47" s="27" t="s">
        <v>383</v>
      </c>
      <c r="J47" s="4" t="s">
        <v>40</v>
      </c>
      <c r="K47" s="4">
        <v>80</v>
      </c>
      <c r="L47" s="2">
        <v>710000000</v>
      </c>
      <c r="M47" s="3" t="s">
        <v>5</v>
      </c>
      <c r="N47" s="3" t="s">
        <v>384</v>
      </c>
      <c r="O47" s="4" t="s">
        <v>6</v>
      </c>
      <c r="P47" s="14"/>
      <c r="Q47" s="4" t="s">
        <v>150</v>
      </c>
      <c r="R47" s="15" t="s">
        <v>133</v>
      </c>
      <c r="S47" s="4"/>
      <c r="T47" s="16"/>
      <c r="U47" s="4"/>
      <c r="V47" s="4"/>
      <c r="W47" s="32">
        <v>0</v>
      </c>
      <c r="X47" s="32">
        <f t="shared" si="3"/>
        <v>0</v>
      </c>
      <c r="Y47" s="32"/>
      <c r="Z47" s="4">
        <v>2016</v>
      </c>
      <c r="AA47" s="55" t="s">
        <v>549</v>
      </c>
    </row>
    <row r="48" spans="1:27" ht="76.5" customHeight="1" x14ac:dyDescent="0.25">
      <c r="A48" s="17" t="s">
        <v>45</v>
      </c>
      <c r="B48" s="1" t="s">
        <v>85</v>
      </c>
      <c r="C48" s="22" t="s">
        <v>259</v>
      </c>
      <c r="D48" s="21" t="s">
        <v>361</v>
      </c>
      <c r="E48" s="21" t="s">
        <v>355</v>
      </c>
      <c r="F48" s="21" t="s">
        <v>260</v>
      </c>
      <c r="G48" s="21" t="s">
        <v>362</v>
      </c>
      <c r="H48" s="21"/>
      <c r="I48" s="21"/>
      <c r="J48" s="4" t="s">
        <v>4</v>
      </c>
      <c r="K48" s="4">
        <v>60</v>
      </c>
      <c r="L48" s="2">
        <v>710000000</v>
      </c>
      <c r="M48" s="3" t="s">
        <v>5</v>
      </c>
      <c r="N48" s="3" t="s">
        <v>138</v>
      </c>
      <c r="O48" s="4" t="s">
        <v>54</v>
      </c>
      <c r="P48" s="14"/>
      <c r="Q48" s="4" t="s">
        <v>185</v>
      </c>
      <c r="R48" s="15" t="s">
        <v>133</v>
      </c>
      <c r="S48" s="4"/>
      <c r="T48" s="16"/>
      <c r="U48" s="4"/>
      <c r="V48" s="4"/>
      <c r="W48" s="32">
        <v>3188571428.5700002</v>
      </c>
      <c r="X48" s="32">
        <f t="shared" si="3"/>
        <v>3571199999.9984007</v>
      </c>
      <c r="Y48" s="32"/>
      <c r="Z48" s="4">
        <v>2016</v>
      </c>
      <c r="AA48" s="4"/>
    </row>
    <row r="49" spans="1:27" ht="89.25" customHeight="1" x14ac:dyDescent="0.25">
      <c r="A49" s="17" t="s">
        <v>46</v>
      </c>
      <c r="B49" s="1" t="s">
        <v>85</v>
      </c>
      <c r="C49" s="23" t="s">
        <v>139</v>
      </c>
      <c r="D49" s="21" t="s">
        <v>86</v>
      </c>
      <c r="E49" s="21" t="s">
        <v>356</v>
      </c>
      <c r="F49" s="21" t="s">
        <v>86</v>
      </c>
      <c r="G49" s="21" t="s">
        <v>363</v>
      </c>
      <c r="H49" s="21" t="s">
        <v>87</v>
      </c>
      <c r="I49" s="21" t="s">
        <v>364</v>
      </c>
      <c r="J49" s="4" t="s">
        <v>4</v>
      </c>
      <c r="K49" s="4">
        <v>0</v>
      </c>
      <c r="L49" s="2">
        <v>710000000</v>
      </c>
      <c r="M49" s="3" t="s">
        <v>5</v>
      </c>
      <c r="N49" s="3" t="s">
        <v>507</v>
      </c>
      <c r="O49" s="4" t="s">
        <v>88</v>
      </c>
      <c r="P49" s="14"/>
      <c r="Q49" s="4" t="s">
        <v>498</v>
      </c>
      <c r="R49" s="15" t="s">
        <v>133</v>
      </c>
      <c r="S49" s="4"/>
      <c r="T49" s="16"/>
      <c r="U49" s="4"/>
      <c r="V49" s="4"/>
      <c r="W49" s="32">
        <v>0</v>
      </c>
      <c r="X49" s="32">
        <f>W49</f>
        <v>0</v>
      </c>
      <c r="Y49" s="32"/>
      <c r="Z49" s="4">
        <v>2016</v>
      </c>
      <c r="AA49" s="4"/>
    </row>
    <row r="50" spans="1:27" ht="76.5" customHeight="1" x14ac:dyDescent="0.25">
      <c r="A50" s="17" t="s">
        <v>550</v>
      </c>
      <c r="B50" s="1" t="s">
        <v>85</v>
      </c>
      <c r="C50" s="23" t="s">
        <v>139</v>
      </c>
      <c r="D50" s="21" t="s">
        <v>86</v>
      </c>
      <c r="E50" s="21" t="s">
        <v>356</v>
      </c>
      <c r="F50" s="21" t="s">
        <v>86</v>
      </c>
      <c r="G50" s="21" t="s">
        <v>363</v>
      </c>
      <c r="H50" s="21" t="s">
        <v>87</v>
      </c>
      <c r="I50" s="21" t="s">
        <v>499</v>
      </c>
      <c r="J50" s="4" t="s">
        <v>4</v>
      </c>
      <c r="K50" s="4">
        <v>0</v>
      </c>
      <c r="L50" s="2">
        <v>710000000</v>
      </c>
      <c r="M50" s="3" t="s">
        <v>5</v>
      </c>
      <c r="N50" s="3" t="s">
        <v>551</v>
      </c>
      <c r="O50" s="4" t="s">
        <v>88</v>
      </c>
      <c r="P50" s="14"/>
      <c r="Q50" s="4" t="s">
        <v>552</v>
      </c>
      <c r="R50" s="15" t="s">
        <v>133</v>
      </c>
      <c r="S50" s="4"/>
      <c r="T50" s="16"/>
      <c r="U50" s="4"/>
      <c r="V50" s="4"/>
      <c r="W50" s="32">
        <v>129937500</v>
      </c>
      <c r="X50" s="32">
        <f>W50</f>
        <v>129937500</v>
      </c>
      <c r="Y50" s="32"/>
      <c r="Z50" s="4">
        <v>2016</v>
      </c>
      <c r="AA50" s="4" t="s">
        <v>553</v>
      </c>
    </row>
    <row r="51" spans="1:27" ht="63.75" customHeight="1" x14ac:dyDescent="0.25">
      <c r="A51" s="17" t="s">
        <v>47</v>
      </c>
      <c r="B51" s="1" t="s">
        <v>85</v>
      </c>
      <c r="C51" s="23" t="s">
        <v>140</v>
      </c>
      <c r="D51" s="21" t="s">
        <v>89</v>
      </c>
      <c r="E51" s="21" t="s">
        <v>357</v>
      </c>
      <c r="F51" s="21" t="s">
        <v>90</v>
      </c>
      <c r="G51" s="21" t="s">
        <v>365</v>
      </c>
      <c r="H51" s="24" t="s">
        <v>91</v>
      </c>
      <c r="I51" s="24" t="s">
        <v>92</v>
      </c>
      <c r="J51" s="4" t="s">
        <v>4</v>
      </c>
      <c r="K51" s="4">
        <v>0</v>
      </c>
      <c r="L51" s="2">
        <v>710000000</v>
      </c>
      <c r="M51" s="3" t="s">
        <v>5</v>
      </c>
      <c r="N51" s="3" t="s">
        <v>138</v>
      </c>
      <c r="O51" s="4" t="s">
        <v>104</v>
      </c>
      <c r="P51" s="14"/>
      <c r="Q51" s="4" t="s">
        <v>185</v>
      </c>
      <c r="R51" s="15" t="s">
        <v>133</v>
      </c>
      <c r="S51" s="4"/>
      <c r="T51" s="16"/>
      <c r="U51" s="4"/>
      <c r="V51" s="4"/>
      <c r="W51" s="32">
        <v>92340000</v>
      </c>
      <c r="X51" s="32">
        <f>W51</f>
        <v>92340000</v>
      </c>
      <c r="Y51" s="32"/>
      <c r="Z51" s="4">
        <v>2016</v>
      </c>
      <c r="AA51" s="4"/>
    </row>
    <row r="52" spans="1:27" ht="51" customHeight="1" x14ac:dyDescent="0.25">
      <c r="A52" s="17" t="s">
        <v>48</v>
      </c>
      <c r="B52" s="1" t="s">
        <v>85</v>
      </c>
      <c r="C52" s="25" t="s">
        <v>141</v>
      </c>
      <c r="D52" s="21" t="s">
        <v>93</v>
      </c>
      <c r="E52" s="21" t="s">
        <v>358</v>
      </c>
      <c r="F52" s="21" t="s">
        <v>93</v>
      </c>
      <c r="G52" s="21" t="s">
        <v>358</v>
      </c>
      <c r="H52" s="21" t="s">
        <v>94</v>
      </c>
      <c r="I52" s="21" t="s">
        <v>95</v>
      </c>
      <c r="J52" s="4" t="s">
        <v>38</v>
      </c>
      <c r="K52" s="4">
        <v>100</v>
      </c>
      <c r="L52" s="2">
        <v>710000000</v>
      </c>
      <c r="M52" s="3" t="s">
        <v>5</v>
      </c>
      <c r="N52" s="3" t="s">
        <v>451</v>
      </c>
      <c r="O52" s="4" t="s">
        <v>6</v>
      </c>
      <c r="P52" s="14"/>
      <c r="Q52" s="1" t="s">
        <v>452</v>
      </c>
      <c r="R52" s="15" t="s">
        <v>133</v>
      </c>
      <c r="S52" s="4"/>
      <c r="T52" s="16"/>
      <c r="U52" s="4"/>
      <c r="V52" s="4"/>
      <c r="W52" s="32">
        <v>0</v>
      </c>
      <c r="X52" s="32">
        <f>W52*1.12</f>
        <v>0</v>
      </c>
      <c r="Y52" s="32"/>
      <c r="Z52" s="4">
        <v>2016</v>
      </c>
      <c r="AA52" s="55" t="s">
        <v>549</v>
      </c>
    </row>
    <row r="53" spans="1:27" ht="63.75" customHeight="1" x14ac:dyDescent="0.25">
      <c r="A53" s="17" t="s">
        <v>49</v>
      </c>
      <c r="B53" s="1" t="s">
        <v>85</v>
      </c>
      <c r="C53" s="25" t="s">
        <v>142</v>
      </c>
      <c r="D53" s="21" t="s">
        <v>147</v>
      </c>
      <c r="E53" s="21" t="s">
        <v>359</v>
      </c>
      <c r="F53" s="21" t="s">
        <v>147</v>
      </c>
      <c r="G53" s="21" t="s">
        <v>359</v>
      </c>
      <c r="H53" s="21" t="s">
        <v>143</v>
      </c>
      <c r="I53" s="21" t="s">
        <v>144</v>
      </c>
      <c r="J53" s="4" t="s">
        <v>38</v>
      </c>
      <c r="K53" s="4">
        <v>100</v>
      </c>
      <c r="L53" s="2">
        <v>710000000</v>
      </c>
      <c r="M53" s="3" t="s">
        <v>5</v>
      </c>
      <c r="N53" s="3" t="s">
        <v>138</v>
      </c>
      <c r="O53" s="4" t="s">
        <v>6</v>
      </c>
      <c r="P53" s="14"/>
      <c r="Q53" s="4" t="s">
        <v>150</v>
      </c>
      <c r="R53" s="15" t="s">
        <v>375</v>
      </c>
      <c r="S53" s="4"/>
      <c r="T53" s="16"/>
      <c r="U53" s="4"/>
      <c r="V53" s="4"/>
      <c r="W53" s="32">
        <v>450000</v>
      </c>
      <c r="X53" s="32">
        <f>W53*1.12</f>
        <v>504000.00000000006</v>
      </c>
      <c r="Y53" s="32"/>
      <c r="Z53" s="4">
        <v>2016</v>
      </c>
      <c r="AA53" s="4"/>
    </row>
    <row r="54" spans="1:27" ht="63.75" customHeight="1" x14ac:dyDescent="0.25">
      <c r="A54" s="17" t="s">
        <v>50</v>
      </c>
      <c r="B54" s="1" t="s">
        <v>85</v>
      </c>
      <c r="C54" s="25" t="s">
        <v>467</v>
      </c>
      <c r="D54" s="21" t="s">
        <v>468</v>
      </c>
      <c r="E54" s="21" t="s">
        <v>493</v>
      </c>
      <c r="F54" s="21" t="s">
        <v>468</v>
      </c>
      <c r="G54" s="21" t="s">
        <v>493</v>
      </c>
      <c r="H54" s="21" t="s">
        <v>492</v>
      </c>
      <c r="I54" s="21" t="s">
        <v>494</v>
      </c>
      <c r="J54" s="4" t="s">
        <v>38</v>
      </c>
      <c r="K54" s="4">
        <v>100</v>
      </c>
      <c r="L54" s="2">
        <v>710000000</v>
      </c>
      <c r="M54" s="3" t="s">
        <v>5</v>
      </c>
      <c r="N54" s="3" t="s">
        <v>138</v>
      </c>
      <c r="O54" s="4" t="s">
        <v>6</v>
      </c>
      <c r="P54" s="14"/>
      <c r="Q54" s="4" t="s">
        <v>150</v>
      </c>
      <c r="R54" s="15" t="s">
        <v>375</v>
      </c>
      <c r="S54" s="4"/>
      <c r="T54" s="16"/>
      <c r="U54" s="4"/>
      <c r="V54" s="4"/>
      <c r="W54" s="32">
        <v>150000</v>
      </c>
      <c r="X54" s="32">
        <f>W54*1.12</f>
        <v>168000.00000000003</v>
      </c>
      <c r="Y54" s="32"/>
      <c r="Z54" s="4">
        <v>2016</v>
      </c>
      <c r="AA54" s="4"/>
    </row>
    <row r="55" spans="1:27" ht="89.25" customHeight="1" x14ac:dyDescent="0.25">
      <c r="A55" s="17" t="s">
        <v>385</v>
      </c>
      <c r="B55" s="1" t="s">
        <v>85</v>
      </c>
      <c r="C55" s="25" t="s">
        <v>145</v>
      </c>
      <c r="D55" s="21" t="s">
        <v>148</v>
      </c>
      <c r="E55" s="21" t="s">
        <v>360</v>
      </c>
      <c r="F55" s="21" t="s">
        <v>149</v>
      </c>
      <c r="G55" s="21" t="s">
        <v>366</v>
      </c>
      <c r="H55" s="21" t="s">
        <v>386</v>
      </c>
      <c r="I55" s="21" t="s">
        <v>387</v>
      </c>
      <c r="J55" s="4" t="s">
        <v>38</v>
      </c>
      <c r="K55" s="4">
        <v>0</v>
      </c>
      <c r="L55" s="2">
        <v>710000000</v>
      </c>
      <c r="M55" s="3" t="s">
        <v>5</v>
      </c>
      <c r="N55" s="3" t="s">
        <v>384</v>
      </c>
      <c r="O55" s="4" t="s">
        <v>6</v>
      </c>
      <c r="P55" s="14"/>
      <c r="Q55" s="4" t="s">
        <v>150</v>
      </c>
      <c r="R55" s="15" t="s">
        <v>375</v>
      </c>
      <c r="S55" s="4"/>
      <c r="T55" s="16"/>
      <c r="U55" s="4"/>
      <c r="V55" s="4"/>
      <c r="W55" s="32">
        <v>16177000</v>
      </c>
      <c r="X55" s="32">
        <f>W55</f>
        <v>16177000</v>
      </c>
      <c r="Y55" s="32"/>
      <c r="Z55" s="4">
        <v>2016</v>
      </c>
      <c r="AA55" s="1"/>
    </row>
    <row r="56" spans="1:27" ht="89.25" customHeight="1" x14ac:dyDescent="0.25">
      <c r="A56" s="17" t="s">
        <v>388</v>
      </c>
      <c r="B56" s="1" t="s">
        <v>85</v>
      </c>
      <c r="C56" s="25" t="s">
        <v>145</v>
      </c>
      <c r="D56" s="21" t="s">
        <v>148</v>
      </c>
      <c r="E56" s="21" t="s">
        <v>360</v>
      </c>
      <c r="F56" s="21" t="s">
        <v>149</v>
      </c>
      <c r="G56" s="21" t="s">
        <v>366</v>
      </c>
      <c r="H56" s="21" t="s">
        <v>389</v>
      </c>
      <c r="I56" s="21" t="s">
        <v>390</v>
      </c>
      <c r="J56" s="4" t="s">
        <v>38</v>
      </c>
      <c r="K56" s="4">
        <v>0</v>
      </c>
      <c r="L56" s="2">
        <v>710000000</v>
      </c>
      <c r="M56" s="3" t="s">
        <v>5</v>
      </c>
      <c r="N56" s="3" t="s">
        <v>384</v>
      </c>
      <c r="O56" s="4" t="s">
        <v>6</v>
      </c>
      <c r="P56" s="14"/>
      <c r="Q56" s="4" t="s">
        <v>150</v>
      </c>
      <c r="R56" s="15" t="s">
        <v>375</v>
      </c>
      <c r="S56" s="4"/>
      <c r="T56" s="16"/>
      <c r="U56" s="4"/>
      <c r="V56" s="4"/>
      <c r="W56" s="32">
        <v>70400000</v>
      </c>
      <c r="X56" s="32">
        <f>W56</f>
        <v>70400000</v>
      </c>
      <c r="Y56" s="32"/>
      <c r="Z56" s="4">
        <v>2016</v>
      </c>
      <c r="AA56" s="1"/>
    </row>
    <row r="57" spans="1:27" ht="63.75" customHeight="1" x14ac:dyDescent="0.25">
      <c r="A57" s="17" t="s">
        <v>391</v>
      </c>
      <c r="B57" s="1" t="s">
        <v>85</v>
      </c>
      <c r="C57" s="25" t="s">
        <v>146</v>
      </c>
      <c r="D57" s="21" t="s">
        <v>1</v>
      </c>
      <c r="E57" s="21" t="s">
        <v>392</v>
      </c>
      <c r="F57" s="21" t="s">
        <v>1</v>
      </c>
      <c r="G57" s="21" t="s">
        <v>393</v>
      </c>
      <c r="H57" s="21" t="s">
        <v>517</v>
      </c>
      <c r="I57" s="21" t="s">
        <v>394</v>
      </c>
      <c r="J57" s="4" t="s">
        <v>38</v>
      </c>
      <c r="K57" s="4">
        <v>0</v>
      </c>
      <c r="L57" s="2">
        <v>710000000</v>
      </c>
      <c r="M57" s="3" t="s">
        <v>5</v>
      </c>
      <c r="N57" s="3" t="s">
        <v>384</v>
      </c>
      <c r="O57" s="4" t="s">
        <v>6</v>
      </c>
      <c r="P57" s="14"/>
      <c r="Q57" s="4" t="s">
        <v>150</v>
      </c>
      <c r="R57" s="15" t="s">
        <v>133</v>
      </c>
      <c r="S57" s="4"/>
      <c r="T57" s="16"/>
      <c r="U57" s="4"/>
      <c r="V57" s="4"/>
      <c r="W57" s="32">
        <v>0</v>
      </c>
      <c r="X57" s="32">
        <f>W57*1.12</f>
        <v>0</v>
      </c>
      <c r="Y57" s="32"/>
      <c r="Z57" s="4">
        <v>2016</v>
      </c>
      <c r="AA57" s="1"/>
    </row>
    <row r="58" spans="1:27" ht="63.75" customHeight="1" x14ac:dyDescent="0.25">
      <c r="A58" s="17" t="s">
        <v>689</v>
      </c>
      <c r="B58" s="1" t="s">
        <v>85</v>
      </c>
      <c r="C58" s="62" t="s">
        <v>146</v>
      </c>
      <c r="D58" s="21" t="s">
        <v>1</v>
      </c>
      <c r="E58" s="21" t="s">
        <v>392</v>
      </c>
      <c r="F58" s="21" t="s">
        <v>1</v>
      </c>
      <c r="G58" s="21" t="s">
        <v>393</v>
      </c>
      <c r="H58" s="21" t="s">
        <v>693</v>
      </c>
      <c r="I58" s="21" t="s">
        <v>691</v>
      </c>
      <c r="J58" s="21" t="s">
        <v>38</v>
      </c>
      <c r="K58" s="21">
        <v>0</v>
      </c>
      <c r="L58" s="2">
        <v>710000000</v>
      </c>
      <c r="M58" s="3" t="s">
        <v>5</v>
      </c>
      <c r="N58" s="3" t="s">
        <v>516</v>
      </c>
      <c r="O58" s="26" t="s">
        <v>6</v>
      </c>
      <c r="P58" s="35"/>
      <c r="Q58" s="4" t="s">
        <v>150</v>
      </c>
      <c r="R58" s="15" t="s">
        <v>375</v>
      </c>
      <c r="S58" s="35"/>
      <c r="T58" s="36"/>
      <c r="U58" s="37"/>
      <c r="V58" s="38"/>
      <c r="W58" s="32">
        <v>346490.17857142852</v>
      </c>
      <c r="X58" s="32">
        <f>W58*1.12</f>
        <v>388069</v>
      </c>
      <c r="Y58" s="39"/>
      <c r="Z58" s="40">
        <v>2016</v>
      </c>
      <c r="AA58" s="41" t="s">
        <v>692</v>
      </c>
    </row>
    <row r="59" spans="1:27" ht="89.25" customHeight="1" x14ac:dyDescent="0.25">
      <c r="A59" s="17" t="s">
        <v>64</v>
      </c>
      <c r="B59" s="1" t="s">
        <v>85</v>
      </c>
      <c r="C59" s="25" t="s">
        <v>145</v>
      </c>
      <c r="D59" s="21" t="s">
        <v>148</v>
      </c>
      <c r="E59" s="21" t="s">
        <v>360</v>
      </c>
      <c r="F59" s="21" t="s">
        <v>149</v>
      </c>
      <c r="G59" s="21" t="s">
        <v>366</v>
      </c>
      <c r="H59" s="21" t="s">
        <v>367</v>
      </c>
      <c r="I59" s="21" t="s">
        <v>96</v>
      </c>
      <c r="J59" s="4" t="s">
        <v>38</v>
      </c>
      <c r="K59" s="4">
        <v>0</v>
      </c>
      <c r="L59" s="2">
        <v>710000000</v>
      </c>
      <c r="M59" s="3" t="s">
        <v>5</v>
      </c>
      <c r="N59" s="3" t="s">
        <v>138</v>
      </c>
      <c r="O59" s="4" t="s">
        <v>6</v>
      </c>
      <c r="P59" s="14"/>
      <c r="Q59" s="4" t="s">
        <v>185</v>
      </c>
      <c r="R59" s="15" t="s">
        <v>375</v>
      </c>
      <c r="S59" s="4"/>
      <c r="T59" s="16"/>
      <c r="U59" s="4"/>
      <c r="V59" s="4"/>
      <c r="W59" s="32">
        <v>51984000</v>
      </c>
      <c r="X59" s="32">
        <f>W59</f>
        <v>51984000</v>
      </c>
      <c r="Y59" s="32"/>
      <c r="Z59" s="4">
        <v>2016</v>
      </c>
      <c r="AA59" s="4"/>
    </row>
    <row r="60" spans="1:27" ht="63.75" customHeight="1" x14ac:dyDescent="0.25">
      <c r="A60" s="17" t="s">
        <v>395</v>
      </c>
      <c r="B60" s="1" t="s">
        <v>85</v>
      </c>
      <c r="C60" s="25" t="s">
        <v>396</v>
      </c>
      <c r="D60" s="21" t="s">
        <v>397</v>
      </c>
      <c r="E60" s="21" t="s">
        <v>398</v>
      </c>
      <c r="F60" s="21" t="s">
        <v>397</v>
      </c>
      <c r="G60" s="21" t="s">
        <v>398</v>
      </c>
      <c r="H60" s="21" t="s">
        <v>399</v>
      </c>
      <c r="I60" s="21" t="s">
        <v>400</v>
      </c>
      <c r="J60" s="21" t="s">
        <v>38</v>
      </c>
      <c r="K60" s="21">
        <v>0</v>
      </c>
      <c r="L60" s="2">
        <v>710000000</v>
      </c>
      <c r="M60" s="3" t="s">
        <v>5</v>
      </c>
      <c r="N60" s="34" t="s">
        <v>384</v>
      </c>
      <c r="O60" s="26" t="s">
        <v>6</v>
      </c>
      <c r="P60" s="35"/>
      <c r="Q60" s="4" t="s">
        <v>150</v>
      </c>
      <c r="R60" s="15" t="s">
        <v>375</v>
      </c>
      <c r="S60" s="35"/>
      <c r="T60" s="36"/>
      <c r="U60" s="37"/>
      <c r="V60" s="38"/>
      <c r="W60" s="32">
        <v>0</v>
      </c>
      <c r="X60" s="32">
        <f>W60</f>
        <v>0</v>
      </c>
      <c r="Y60" s="39"/>
      <c r="Z60" s="40">
        <v>2016</v>
      </c>
      <c r="AA60" s="41"/>
    </row>
    <row r="61" spans="1:27" ht="63.75" customHeight="1" x14ac:dyDescent="0.25">
      <c r="A61" s="17" t="s">
        <v>690</v>
      </c>
      <c r="B61" s="1" t="s">
        <v>85</v>
      </c>
      <c r="C61" s="62" t="s">
        <v>396</v>
      </c>
      <c r="D61" s="21" t="s">
        <v>397</v>
      </c>
      <c r="E61" s="21" t="s">
        <v>398</v>
      </c>
      <c r="F61" s="21" t="s">
        <v>397</v>
      </c>
      <c r="G61" s="21" t="s">
        <v>398</v>
      </c>
      <c r="H61" s="21" t="s">
        <v>399</v>
      </c>
      <c r="I61" s="21" t="s">
        <v>400</v>
      </c>
      <c r="J61" s="21" t="s">
        <v>38</v>
      </c>
      <c r="K61" s="21">
        <v>0</v>
      </c>
      <c r="L61" s="2">
        <v>710000000</v>
      </c>
      <c r="M61" s="3" t="s">
        <v>5</v>
      </c>
      <c r="N61" s="63" t="s">
        <v>407</v>
      </c>
      <c r="O61" s="26" t="s">
        <v>6</v>
      </c>
      <c r="P61" s="35"/>
      <c r="Q61" s="4" t="s">
        <v>150</v>
      </c>
      <c r="R61" s="15" t="s">
        <v>375</v>
      </c>
      <c r="S61" s="35"/>
      <c r="T61" s="36"/>
      <c r="U61" s="37"/>
      <c r="V61" s="38"/>
      <c r="W61" s="32">
        <v>7680000</v>
      </c>
      <c r="X61" s="32">
        <f>W61</f>
        <v>7680000</v>
      </c>
      <c r="Y61" s="39"/>
      <c r="Z61" s="40">
        <v>2016</v>
      </c>
      <c r="AA61" s="41" t="s">
        <v>589</v>
      </c>
    </row>
    <row r="62" spans="1:27" ht="51" customHeight="1" x14ac:dyDescent="0.25">
      <c r="A62" s="17" t="s">
        <v>65</v>
      </c>
      <c r="B62" s="1" t="s">
        <v>85</v>
      </c>
      <c r="C62" s="1" t="s">
        <v>151</v>
      </c>
      <c r="D62" s="26" t="s">
        <v>152</v>
      </c>
      <c r="E62" s="26" t="s">
        <v>153</v>
      </c>
      <c r="F62" s="2" t="s">
        <v>152</v>
      </c>
      <c r="G62" s="2" t="s">
        <v>153</v>
      </c>
      <c r="H62" s="2"/>
      <c r="I62" s="27"/>
      <c r="J62" s="4" t="s">
        <v>38</v>
      </c>
      <c r="K62" s="4">
        <v>95</v>
      </c>
      <c r="L62" s="2">
        <v>710000000</v>
      </c>
      <c r="M62" s="3" t="s">
        <v>5</v>
      </c>
      <c r="N62" s="3" t="s">
        <v>138</v>
      </c>
      <c r="O62" s="4" t="s">
        <v>6</v>
      </c>
      <c r="P62" s="14"/>
      <c r="Q62" s="4" t="s">
        <v>185</v>
      </c>
      <c r="R62" s="15" t="s">
        <v>133</v>
      </c>
      <c r="S62" s="4"/>
      <c r="T62" s="16"/>
      <c r="U62" s="4"/>
      <c r="V62" s="4"/>
      <c r="W62" s="32">
        <v>7262000</v>
      </c>
      <c r="X62" s="32">
        <f>W62*1.12</f>
        <v>8133440.0000000009</v>
      </c>
      <c r="Y62" s="32" t="s">
        <v>109</v>
      </c>
      <c r="Z62" s="4">
        <v>2016</v>
      </c>
      <c r="AA62" s="4"/>
    </row>
    <row r="63" spans="1:27" ht="51" customHeight="1" x14ac:dyDescent="0.25">
      <c r="A63" s="17" t="s">
        <v>66</v>
      </c>
      <c r="B63" s="1" t="s">
        <v>85</v>
      </c>
      <c r="C63" s="1" t="s">
        <v>154</v>
      </c>
      <c r="D63" s="26" t="s">
        <v>110</v>
      </c>
      <c r="E63" s="26" t="s">
        <v>111</v>
      </c>
      <c r="F63" s="2" t="s">
        <v>110</v>
      </c>
      <c r="G63" s="2" t="s">
        <v>111</v>
      </c>
      <c r="H63" s="2"/>
      <c r="I63" s="27"/>
      <c r="J63" s="4" t="s">
        <v>4</v>
      </c>
      <c r="K63" s="4">
        <v>100</v>
      </c>
      <c r="L63" s="2">
        <v>710000000</v>
      </c>
      <c r="M63" s="3" t="s">
        <v>5</v>
      </c>
      <c r="N63" s="3" t="s">
        <v>138</v>
      </c>
      <c r="O63" s="4" t="s">
        <v>6</v>
      </c>
      <c r="P63" s="14"/>
      <c r="Q63" s="4" t="s">
        <v>150</v>
      </c>
      <c r="R63" s="15" t="s">
        <v>133</v>
      </c>
      <c r="S63" s="4"/>
      <c r="T63" s="16"/>
      <c r="U63" s="4"/>
      <c r="V63" s="4"/>
      <c r="W63" s="32">
        <v>7011000</v>
      </c>
      <c r="X63" s="32">
        <f>W63*1.12</f>
        <v>7852320.0000000009</v>
      </c>
      <c r="Y63" s="32" t="s">
        <v>109</v>
      </c>
      <c r="Z63" s="4">
        <v>2016</v>
      </c>
      <c r="AA63" s="4"/>
    </row>
    <row r="64" spans="1:27" ht="89.25" customHeight="1" x14ac:dyDescent="0.25">
      <c r="A64" s="17" t="s">
        <v>401</v>
      </c>
      <c r="B64" s="1" t="s">
        <v>85</v>
      </c>
      <c r="C64" s="1" t="s">
        <v>402</v>
      </c>
      <c r="D64" s="26" t="s">
        <v>403</v>
      </c>
      <c r="E64" s="26" t="s">
        <v>404</v>
      </c>
      <c r="F64" s="2" t="s">
        <v>405</v>
      </c>
      <c r="G64" s="2" t="s">
        <v>406</v>
      </c>
      <c r="H64" s="2"/>
      <c r="I64" s="27"/>
      <c r="J64" s="4" t="s">
        <v>4</v>
      </c>
      <c r="K64" s="4">
        <v>100</v>
      </c>
      <c r="L64" s="2">
        <v>710000000</v>
      </c>
      <c r="M64" s="3" t="s">
        <v>5</v>
      </c>
      <c r="N64" s="3" t="s">
        <v>384</v>
      </c>
      <c r="O64" s="4" t="s">
        <v>6</v>
      </c>
      <c r="P64" s="14"/>
      <c r="Q64" s="4" t="s">
        <v>150</v>
      </c>
      <c r="R64" s="15" t="s">
        <v>133</v>
      </c>
      <c r="S64" s="4"/>
      <c r="T64" s="16"/>
      <c r="U64" s="4"/>
      <c r="V64" s="4"/>
      <c r="W64" s="32">
        <v>5200000</v>
      </c>
      <c r="X64" s="32">
        <f>W64*12%+W64</f>
        <v>5824000</v>
      </c>
      <c r="Y64" s="32" t="s">
        <v>109</v>
      </c>
      <c r="Z64" s="4">
        <v>2016</v>
      </c>
      <c r="AA64" s="4"/>
    </row>
    <row r="65" spans="1:27" ht="114.75" customHeight="1" x14ac:dyDescent="0.25">
      <c r="A65" s="17" t="s">
        <v>72</v>
      </c>
      <c r="B65" s="1" t="s">
        <v>0</v>
      </c>
      <c r="C65" s="1" t="s">
        <v>155</v>
      </c>
      <c r="D65" s="26" t="s">
        <v>156</v>
      </c>
      <c r="E65" s="26" t="s">
        <v>157</v>
      </c>
      <c r="F65" s="2" t="s">
        <v>156</v>
      </c>
      <c r="G65" s="2" t="s">
        <v>158</v>
      </c>
      <c r="H65" s="2" t="s">
        <v>159</v>
      </c>
      <c r="I65" s="27" t="s">
        <v>160</v>
      </c>
      <c r="J65" s="4" t="s">
        <v>38</v>
      </c>
      <c r="K65" s="4">
        <v>100</v>
      </c>
      <c r="L65" s="2">
        <v>710000000</v>
      </c>
      <c r="M65" s="3" t="s">
        <v>5</v>
      </c>
      <c r="N65" s="3" t="s">
        <v>138</v>
      </c>
      <c r="O65" s="4" t="s">
        <v>6</v>
      </c>
      <c r="P65" s="14"/>
      <c r="Q65" s="4" t="s">
        <v>185</v>
      </c>
      <c r="R65" s="15" t="s">
        <v>375</v>
      </c>
      <c r="S65" s="4"/>
      <c r="T65" s="16"/>
      <c r="U65" s="4"/>
      <c r="V65" s="4"/>
      <c r="W65" s="32">
        <v>16984000</v>
      </c>
      <c r="X65" s="32">
        <f>W65</f>
        <v>16984000</v>
      </c>
      <c r="Y65" s="32"/>
      <c r="Z65" s="4">
        <v>2016</v>
      </c>
      <c r="AA65" s="4"/>
    </row>
    <row r="66" spans="1:27" ht="127.5" customHeight="1" x14ac:dyDescent="0.25">
      <c r="A66" s="17" t="s">
        <v>73</v>
      </c>
      <c r="B66" s="1" t="s">
        <v>0</v>
      </c>
      <c r="C66" s="1" t="s">
        <v>161</v>
      </c>
      <c r="D66" s="26" t="s">
        <v>162</v>
      </c>
      <c r="E66" s="26" t="s">
        <v>163</v>
      </c>
      <c r="F66" s="2" t="s">
        <v>162</v>
      </c>
      <c r="G66" s="2" t="s">
        <v>163</v>
      </c>
      <c r="H66" s="2" t="s">
        <v>55</v>
      </c>
      <c r="I66" s="27" t="s">
        <v>56</v>
      </c>
      <c r="J66" s="4" t="s">
        <v>38</v>
      </c>
      <c r="K66" s="4">
        <v>100</v>
      </c>
      <c r="L66" s="2">
        <v>710000000</v>
      </c>
      <c r="M66" s="3" t="s">
        <v>5</v>
      </c>
      <c r="N66" s="3" t="s">
        <v>138</v>
      </c>
      <c r="O66" s="4" t="s">
        <v>6</v>
      </c>
      <c r="P66" s="14"/>
      <c r="Q66" s="4" t="s">
        <v>185</v>
      </c>
      <c r="R66" s="15" t="s">
        <v>375</v>
      </c>
      <c r="S66" s="4"/>
      <c r="T66" s="16"/>
      <c r="U66" s="4"/>
      <c r="V66" s="4"/>
      <c r="W66" s="32">
        <v>83335000</v>
      </c>
      <c r="X66" s="32">
        <f t="shared" ref="X66:X68" si="4">W66</f>
        <v>83335000</v>
      </c>
      <c r="Y66" s="32"/>
      <c r="Z66" s="4">
        <v>2016</v>
      </c>
      <c r="AA66" s="4"/>
    </row>
    <row r="67" spans="1:27" ht="63.75" customHeight="1" x14ac:dyDescent="0.25">
      <c r="A67" s="17" t="s">
        <v>74</v>
      </c>
      <c r="B67" s="1" t="s">
        <v>0</v>
      </c>
      <c r="C67" s="1" t="s">
        <v>164</v>
      </c>
      <c r="D67" s="26" t="s">
        <v>165</v>
      </c>
      <c r="E67" s="26" t="s">
        <v>166</v>
      </c>
      <c r="F67" s="2" t="s">
        <v>165</v>
      </c>
      <c r="G67" s="2" t="s">
        <v>166</v>
      </c>
      <c r="H67" s="2" t="s">
        <v>57</v>
      </c>
      <c r="I67" s="27" t="s">
        <v>58</v>
      </c>
      <c r="J67" s="4" t="s">
        <v>38</v>
      </c>
      <c r="K67" s="4">
        <v>100</v>
      </c>
      <c r="L67" s="2">
        <v>710000000</v>
      </c>
      <c r="M67" s="3" t="s">
        <v>5</v>
      </c>
      <c r="N67" s="3" t="s">
        <v>138</v>
      </c>
      <c r="O67" s="4" t="s">
        <v>6</v>
      </c>
      <c r="P67" s="14"/>
      <c r="Q67" s="4" t="s">
        <v>185</v>
      </c>
      <c r="R67" s="15" t="s">
        <v>519</v>
      </c>
      <c r="S67" s="4"/>
      <c r="T67" s="16"/>
      <c r="U67" s="4"/>
      <c r="V67" s="4"/>
      <c r="W67" s="32">
        <v>4000000</v>
      </c>
      <c r="X67" s="32">
        <f t="shared" si="4"/>
        <v>4000000</v>
      </c>
      <c r="Y67" s="32"/>
      <c r="Z67" s="4">
        <v>2016</v>
      </c>
      <c r="AA67" s="4"/>
    </row>
    <row r="68" spans="1:27" ht="51" customHeight="1" x14ac:dyDescent="0.25">
      <c r="A68" s="17" t="s">
        <v>75</v>
      </c>
      <c r="B68" s="1" t="s">
        <v>0</v>
      </c>
      <c r="C68" s="1" t="s">
        <v>167</v>
      </c>
      <c r="D68" s="26" t="s">
        <v>59</v>
      </c>
      <c r="E68" s="26" t="s">
        <v>60</v>
      </c>
      <c r="F68" s="2" t="s">
        <v>59</v>
      </c>
      <c r="G68" s="2" t="s">
        <v>60</v>
      </c>
      <c r="H68" s="2" t="s">
        <v>61</v>
      </c>
      <c r="I68" s="27" t="s">
        <v>62</v>
      </c>
      <c r="J68" s="4" t="s">
        <v>38</v>
      </c>
      <c r="K68" s="4">
        <v>100</v>
      </c>
      <c r="L68" s="2">
        <v>710000000</v>
      </c>
      <c r="M68" s="3" t="s">
        <v>5</v>
      </c>
      <c r="N68" s="3" t="s">
        <v>138</v>
      </c>
      <c r="O68" s="4" t="s">
        <v>6</v>
      </c>
      <c r="P68" s="14"/>
      <c r="Q68" s="4" t="s">
        <v>185</v>
      </c>
      <c r="R68" s="15" t="s">
        <v>63</v>
      </c>
      <c r="S68" s="4"/>
      <c r="T68" s="16"/>
      <c r="U68" s="4"/>
      <c r="V68" s="4"/>
      <c r="W68" s="32">
        <v>4242480</v>
      </c>
      <c r="X68" s="32">
        <f t="shared" si="4"/>
        <v>4242480</v>
      </c>
      <c r="Y68" s="32"/>
      <c r="Z68" s="4">
        <v>2016</v>
      </c>
      <c r="AA68" s="4"/>
    </row>
    <row r="69" spans="1:27" ht="76.5" customHeight="1" x14ac:dyDescent="0.25">
      <c r="A69" s="17" t="s">
        <v>510</v>
      </c>
      <c r="B69" s="1" t="s">
        <v>0</v>
      </c>
      <c r="C69" s="1" t="s">
        <v>500</v>
      </c>
      <c r="D69" s="26" t="s">
        <v>501</v>
      </c>
      <c r="E69" s="26" t="s">
        <v>502</v>
      </c>
      <c r="F69" s="2" t="s">
        <v>503</v>
      </c>
      <c r="G69" s="2" t="s">
        <v>504</v>
      </c>
      <c r="H69" s="2" t="s">
        <v>505</v>
      </c>
      <c r="I69" s="27" t="s">
        <v>506</v>
      </c>
      <c r="J69" s="4" t="s">
        <v>4</v>
      </c>
      <c r="K69" s="4">
        <v>0</v>
      </c>
      <c r="L69" s="2">
        <v>710000000</v>
      </c>
      <c r="M69" s="3" t="s">
        <v>5</v>
      </c>
      <c r="N69" s="3" t="s">
        <v>384</v>
      </c>
      <c r="O69" s="4" t="s">
        <v>6</v>
      </c>
      <c r="P69" s="14"/>
      <c r="Q69" s="4" t="s">
        <v>150</v>
      </c>
      <c r="R69" s="15" t="s">
        <v>133</v>
      </c>
      <c r="S69" s="4"/>
      <c r="T69" s="16"/>
      <c r="U69" s="4"/>
      <c r="V69" s="4"/>
      <c r="W69" s="32">
        <v>0</v>
      </c>
      <c r="X69" s="32">
        <f t="shared" ref="X69:X70" si="5">W69*1.12</f>
        <v>0</v>
      </c>
      <c r="Y69" s="32"/>
      <c r="Z69" s="4">
        <v>2016</v>
      </c>
      <c r="AA69" s="4"/>
    </row>
    <row r="70" spans="1:27" ht="76.5" customHeight="1" x14ac:dyDescent="0.25">
      <c r="A70" s="17" t="s">
        <v>726</v>
      </c>
      <c r="B70" s="1" t="s">
        <v>0</v>
      </c>
      <c r="C70" s="1" t="s">
        <v>500</v>
      </c>
      <c r="D70" s="26" t="s">
        <v>501</v>
      </c>
      <c r="E70" s="26" t="s">
        <v>502</v>
      </c>
      <c r="F70" s="2" t="s">
        <v>503</v>
      </c>
      <c r="G70" s="2" t="s">
        <v>504</v>
      </c>
      <c r="H70" s="2" t="s">
        <v>505</v>
      </c>
      <c r="I70" s="27" t="s">
        <v>506</v>
      </c>
      <c r="J70" s="4" t="s">
        <v>4</v>
      </c>
      <c r="K70" s="4">
        <v>0</v>
      </c>
      <c r="L70" s="2">
        <v>710000000</v>
      </c>
      <c r="M70" s="3" t="s">
        <v>5</v>
      </c>
      <c r="N70" s="3" t="s">
        <v>688</v>
      </c>
      <c r="O70" s="4" t="s">
        <v>6</v>
      </c>
      <c r="P70" s="14"/>
      <c r="Q70" s="4" t="s">
        <v>150</v>
      </c>
      <c r="R70" s="15" t="s">
        <v>133</v>
      </c>
      <c r="S70" s="4"/>
      <c r="T70" s="16"/>
      <c r="U70" s="4"/>
      <c r="V70" s="4"/>
      <c r="W70" s="32">
        <v>43516000</v>
      </c>
      <c r="X70" s="32">
        <f t="shared" si="5"/>
        <v>48737920.000000007</v>
      </c>
      <c r="Y70" s="32"/>
      <c r="Z70" s="4">
        <v>2016</v>
      </c>
      <c r="AA70" s="4" t="s">
        <v>589</v>
      </c>
    </row>
    <row r="71" spans="1:27" ht="76.5" customHeight="1" x14ac:dyDescent="0.25">
      <c r="A71" s="17" t="s">
        <v>511</v>
      </c>
      <c r="B71" s="1" t="s">
        <v>0</v>
      </c>
      <c r="C71" s="1" t="s">
        <v>512</v>
      </c>
      <c r="D71" s="26" t="s">
        <v>513</v>
      </c>
      <c r="E71" s="26" t="s">
        <v>502</v>
      </c>
      <c r="F71" s="2" t="s">
        <v>514</v>
      </c>
      <c r="G71" s="2" t="s">
        <v>515</v>
      </c>
      <c r="H71" s="2" t="s">
        <v>508</v>
      </c>
      <c r="I71" s="2" t="s">
        <v>509</v>
      </c>
      <c r="J71" s="4" t="s">
        <v>40</v>
      </c>
      <c r="K71" s="4">
        <v>0</v>
      </c>
      <c r="L71" s="2">
        <v>710000000</v>
      </c>
      <c r="M71" s="3" t="s">
        <v>5</v>
      </c>
      <c r="N71" s="3" t="s">
        <v>516</v>
      </c>
      <c r="O71" s="4" t="s">
        <v>6</v>
      </c>
      <c r="P71" s="14"/>
      <c r="Q71" s="4" t="s">
        <v>150</v>
      </c>
      <c r="R71" s="15" t="s">
        <v>133</v>
      </c>
      <c r="S71" s="4"/>
      <c r="T71" s="16"/>
      <c r="U71" s="4"/>
      <c r="V71" s="4"/>
      <c r="W71" s="32">
        <v>0</v>
      </c>
      <c r="X71" s="32">
        <f>W71*1.12</f>
        <v>0</v>
      </c>
      <c r="Y71" s="32"/>
      <c r="Z71" s="4">
        <v>2016</v>
      </c>
      <c r="AA71" s="4"/>
    </row>
    <row r="72" spans="1:27" ht="76.5" customHeight="1" x14ac:dyDescent="0.25">
      <c r="A72" s="17" t="s">
        <v>587</v>
      </c>
      <c r="B72" s="1" t="s">
        <v>0</v>
      </c>
      <c r="C72" s="1" t="s">
        <v>512</v>
      </c>
      <c r="D72" s="26" t="s">
        <v>513</v>
      </c>
      <c r="E72" s="26" t="s">
        <v>502</v>
      </c>
      <c r="F72" s="2" t="s">
        <v>514</v>
      </c>
      <c r="G72" s="2" t="s">
        <v>515</v>
      </c>
      <c r="H72" s="2" t="s">
        <v>508</v>
      </c>
      <c r="I72" s="2" t="s">
        <v>509</v>
      </c>
      <c r="J72" s="4" t="s">
        <v>40</v>
      </c>
      <c r="K72" s="4">
        <v>0</v>
      </c>
      <c r="L72" s="2">
        <v>710000000</v>
      </c>
      <c r="M72" s="3" t="s">
        <v>5</v>
      </c>
      <c r="N72" s="3" t="s">
        <v>588</v>
      </c>
      <c r="O72" s="4" t="s">
        <v>6</v>
      </c>
      <c r="P72" s="14"/>
      <c r="Q72" s="4" t="s">
        <v>150</v>
      </c>
      <c r="R72" s="15" t="s">
        <v>133</v>
      </c>
      <c r="S72" s="4"/>
      <c r="T72" s="16"/>
      <c r="U72" s="4"/>
      <c r="V72" s="4"/>
      <c r="W72" s="32">
        <v>3400000</v>
      </c>
      <c r="X72" s="32">
        <f>W72*1.12</f>
        <v>3808000.0000000005</v>
      </c>
      <c r="Y72" s="32"/>
      <c r="Z72" s="4">
        <v>2016</v>
      </c>
      <c r="AA72" s="58" t="s">
        <v>589</v>
      </c>
    </row>
    <row r="73" spans="1:27" ht="51" customHeight="1" x14ac:dyDescent="0.25">
      <c r="A73" s="17" t="s">
        <v>77</v>
      </c>
      <c r="B73" s="1" t="s">
        <v>0</v>
      </c>
      <c r="C73" s="1" t="s">
        <v>168</v>
      </c>
      <c r="D73" s="26" t="s">
        <v>169</v>
      </c>
      <c r="E73" s="26" t="s">
        <v>170</v>
      </c>
      <c r="F73" s="2" t="s">
        <v>169</v>
      </c>
      <c r="G73" s="2" t="s">
        <v>170</v>
      </c>
      <c r="H73" s="2" t="s">
        <v>171</v>
      </c>
      <c r="I73" s="27" t="s">
        <v>172</v>
      </c>
      <c r="J73" s="4" t="s">
        <v>38</v>
      </c>
      <c r="K73" s="4">
        <v>100</v>
      </c>
      <c r="L73" s="2">
        <v>710000000</v>
      </c>
      <c r="M73" s="3" t="s">
        <v>5</v>
      </c>
      <c r="N73" s="3" t="s">
        <v>138</v>
      </c>
      <c r="O73" s="4" t="s">
        <v>6</v>
      </c>
      <c r="P73" s="14"/>
      <c r="Q73" s="4" t="s">
        <v>185</v>
      </c>
      <c r="R73" s="15" t="s">
        <v>133</v>
      </c>
      <c r="S73" s="4"/>
      <c r="T73" s="16"/>
      <c r="U73" s="4"/>
      <c r="V73" s="4"/>
      <c r="W73" s="32">
        <v>2800000</v>
      </c>
      <c r="X73" s="32">
        <f>W73</f>
        <v>2800000</v>
      </c>
      <c r="Y73" s="32"/>
      <c r="Z73" s="4">
        <v>2016</v>
      </c>
      <c r="AA73" s="4"/>
    </row>
    <row r="74" spans="1:27" ht="140.25" customHeight="1" x14ac:dyDescent="0.25">
      <c r="A74" s="17" t="s">
        <v>78</v>
      </c>
      <c r="B74" s="1" t="s">
        <v>0</v>
      </c>
      <c r="C74" s="1" t="s">
        <v>173</v>
      </c>
      <c r="D74" s="26" t="s">
        <v>174</v>
      </c>
      <c r="E74" s="26" t="s">
        <v>175</v>
      </c>
      <c r="F74" s="2" t="s">
        <v>176</v>
      </c>
      <c r="G74" s="2" t="s">
        <v>177</v>
      </c>
      <c r="H74" s="2" t="s">
        <v>178</v>
      </c>
      <c r="I74" s="27" t="s">
        <v>179</v>
      </c>
      <c r="J74" s="4" t="s">
        <v>38</v>
      </c>
      <c r="K74" s="4">
        <v>100</v>
      </c>
      <c r="L74" s="2">
        <v>710000000</v>
      </c>
      <c r="M74" s="3" t="s">
        <v>5</v>
      </c>
      <c r="N74" s="3" t="s">
        <v>138</v>
      </c>
      <c r="O74" s="4" t="s">
        <v>6</v>
      </c>
      <c r="P74" s="14"/>
      <c r="Q74" s="4" t="s">
        <v>185</v>
      </c>
      <c r="R74" s="15" t="s">
        <v>375</v>
      </c>
      <c r="S74" s="4"/>
      <c r="T74" s="16"/>
      <c r="U74" s="4"/>
      <c r="V74" s="4"/>
      <c r="W74" s="32">
        <v>254520</v>
      </c>
      <c r="X74" s="32">
        <f>W74</f>
        <v>254520</v>
      </c>
      <c r="Y74" s="32"/>
      <c r="Z74" s="4">
        <v>2016</v>
      </c>
      <c r="AA74" s="4"/>
    </row>
    <row r="75" spans="1:27" ht="76.5" customHeight="1" x14ac:dyDescent="0.25">
      <c r="A75" s="17" t="s">
        <v>79</v>
      </c>
      <c r="B75" s="1" t="s">
        <v>0</v>
      </c>
      <c r="C75" s="1" t="s">
        <v>180</v>
      </c>
      <c r="D75" s="26" t="s">
        <v>181</v>
      </c>
      <c r="E75" s="26" t="s">
        <v>182</v>
      </c>
      <c r="F75" s="2" t="s">
        <v>181</v>
      </c>
      <c r="G75" s="2" t="s">
        <v>183</v>
      </c>
      <c r="H75" s="2" t="s">
        <v>82</v>
      </c>
      <c r="I75" s="27" t="s">
        <v>184</v>
      </c>
      <c r="J75" s="4" t="s">
        <v>38</v>
      </c>
      <c r="K75" s="4">
        <v>0</v>
      </c>
      <c r="L75" s="2">
        <v>710000000</v>
      </c>
      <c r="M75" s="3" t="s">
        <v>5</v>
      </c>
      <c r="N75" s="3" t="s">
        <v>138</v>
      </c>
      <c r="O75" s="4" t="s">
        <v>6</v>
      </c>
      <c r="P75" s="14"/>
      <c r="Q75" s="4" t="s">
        <v>185</v>
      </c>
      <c r="R75" s="15" t="s">
        <v>133</v>
      </c>
      <c r="S75" s="4"/>
      <c r="T75" s="16"/>
      <c r="U75" s="4"/>
      <c r="V75" s="4"/>
      <c r="W75" s="32">
        <v>8023145.0000000037</v>
      </c>
      <c r="X75" s="32">
        <f>W75*1.12</f>
        <v>8985922.4000000041</v>
      </c>
      <c r="Y75" s="32"/>
      <c r="Z75" s="4">
        <v>2016</v>
      </c>
      <c r="AA75" s="4"/>
    </row>
    <row r="76" spans="1:27" ht="76.5" customHeight="1" x14ac:dyDescent="0.25">
      <c r="A76" s="17" t="s">
        <v>80</v>
      </c>
      <c r="B76" s="1" t="s">
        <v>0</v>
      </c>
      <c r="C76" s="1" t="s">
        <v>186</v>
      </c>
      <c r="D76" s="26" t="s">
        <v>187</v>
      </c>
      <c r="E76" s="27" t="s">
        <v>331</v>
      </c>
      <c r="F76" s="2" t="s">
        <v>187</v>
      </c>
      <c r="G76" s="27" t="s">
        <v>331</v>
      </c>
      <c r="H76" s="2" t="s">
        <v>128</v>
      </c>
      <c r="I76" s="27" t="s">
        <v>129</v>
      </c>
      <c r="J76" s="4" t="s">
        <v>40</v>
      </c>
      <c r="K76" s="4">
        <v>100</v>
      </c>
      <c r="L76" s="2">
        <v>710000000</v>
      </c>
      <c r="M76" s="3" t="s">
        <v>5</v>
      </c>
      <c r="N76" s="3" t="s">
        <v>138</v>
      </c>
      <c r="O76" s="4" t="s">
        <v>6</v>
      </c>
      <c r="P76" s="14"/>
      <c r="Q76" s="1" t="s">
        <v>150</v>
      </c>
      <c r="R76" s="15" t="s">
        <v>133</v>
      </c>
      <c r="S76" s="4"/>
      <c r="T76" s="16"/>
      <c r="U76" s="4"/>
      <c r="V76" s="4"/>
      <c r="W76" s="32">
        <v>4586000</v>
      </c>
      <c r="X76" s="32">
        <f t="shared" ref="X76:X100" si="6">W76*1.12</f>
        <v>5136320.0000000009</v>
      </c>
      <c r="Y76" s="32"/>
      <c r="Z76" s="4">
        <v>2016</v>
      </c>
      <c r="AA76" s="4"/>
    </row>
    <row r="77" spans="1:27" ht="120" customHeight="1" x14ac:dyDescent="0.25">
      <c r="A77" s="17" t="s">
        <v>81</v>
      </c>
      <c r="B77" s="1" t="s">
        <v>0</v>
      </c>
      <c r="C77" s="1" t="s">
        <v>188</v>
      </c>
      <c r="D77" s="26" t="s">
        <v>83</v>
      </c>
      <c r="E77" s="26" t="s">
        <v>84</v>
      </c>
      <c r="F77" s="2" t="s">
        <v>83</v>
      </c>
      <c r="G77" s="2" t="s">
        <v>84</v>
      </c>
      <c r="H77" s="2" t="s">
        <v>189</v>
      </c>
      <c r="I77" s="27" t="s">
        <v>190</v>
      </c>
      <c r="J77" s="4" t="s">
        <v>38</v>
      </c>
      <c r="K77" s="4">
        <v>0</v>
      </c>
      <c r="L77" s="2">
        <v>710000000</v>
      </c>
      <c r="M77" s="3" t="s">
        <v>5</v>
      </c>
      <c r="N77" s="3" t="s">
        <v>138</v>
      </c>
      <c r="O77" s="4" t="s">
        <v>6</v>
      </c>
      <c r="P77" s="14"/>
      <c r="Q77" s="4" t="s">
        <v>373</v>
      </c>
      <c r="R77" s="15" t="s">
        <v>133</v>
      </c>
      <c r="S77" s="4"/>
      <c r="T77" s="16"/>
      <c r="U77" s="4"/>
      <c r="V77" s="4"/>
      <c r="W77" s="32">
        <v>595000</v>
      </c>
      <c r="X77" s="32">
        <f>W77</f>
        <v>595000</v>
      </c>
      <c r="Y77" s="32"/>
      <c r="Z77" s="4">
        <v>2016</v>
      </c>
      <c r="AA77" s="4"/>
    </row>
    <row r="78" spans="1:27" ht="76.5" customHeight="1" x14ac:dyDescent="0.25">
      <c r="A78" s="17" t="s">
        <v>97</v>
      </c>
      <c r="B78" s="1" t="s">
        <v>191</v>
      </c>
      <c r="C78" s="1" t="s">
        <v>192</v>
      </c>
      <c r="D78" s="26" t="s">
        <v>193</v>
      </c>
      <c r="E78" s="26" t="s">
        <v>194</v>
      </c>
      <c r="F78" s="2" t="s">
        <v>195</v>
      </c>
      <c r="G78" s="2" t="s">
        <v>196</v>
      </c>
      <c r="H78" s="2"/>
      <c r="I78" s="27"/>
      <c r="J78" s="4" t="s">
        <v>38</v>
      </c>
      <c r="K78" s="4">
        <v>90</v>
      </c>
      <c r="L78" s="2">
        <v>710000000</v>
      </c>
      <c r="M78" s="3" t="s">
        <v>5</v>
      </c>
      <c r="N78" s="3" t="s">
        <v>138</v>
      </c>
      <c r="O78" s="4" t="s">
        <v>6</v>
      </c>
      <c r="P78" s="14"/>
      <c r="Q78" s="4" t="s">
        <v>185</v>
      </c>
      <c r="R78" s="15" t="s">
        <v>133</v>
      </c>
      <c r="S78" s="4"/>
      <c r="T78" s="16"/>
      <c r="U78" s="4"/>
      <c r="V78" s="4"/>
      <c r="W78" s="32">
        <v>51829991.999999993</v>
      </c>
      <c r="X78" s="32">
        <f t="shared" si="6"/>
        <v>58049591.039999999</v>
      </c>
      <c r="Y78" s="32" t="s">
        <v>39</v>
      </c>
      <c r="Z78" s="4">
        <v>2016</v>
      </c>
      <c r="AA78" s="4"/>
    </row>
    <row r="79" spans="1:27" ht="76.5" customHeight="1" x14ac:dyDescent="0.25">
      <c r="A79" s="17" t="s">
        <v>408</v>
      </c>
      <c r="B79" s="1" t="s">
        <v>0</v>
      </c>
      <c r="C79" s="1" t="s">
        <v>409</v>
      </c>
      <c r="D79" s="26" t="s">
        <v>410</v>
      </c>
      <c r="E79" s="26" t="s">
        <v>411</v>
      </c>
      <c r="F79" s="2" t="s">
        <v>410</v>
      </c>
      <c r="G79" s="2" t="s">
        <v>411</v>
      </c>
      <c r="H79" s="27" t="s">
        <v>412</v>
      </c>
      <c r="I79" s="1" t="s">
        <v>413</v>
      </c>
      <c r="J79" s="4" t="s">
        <v>4</v>
      </c>
      <c r="K79" s="2">
        <v>0</v>
      </c>
      <c r="L79" s="2">
        <v>710000000</v>
      </c>
      <c r="M79" s="3" t="s">
        <v>5</v>
      </c>
      <c r="N79" s="4" t="s">
        <v>407</v>
      </c>
      <c r="O79" s="14" t="s">
        <v>6</v>
      </c>
      <c r="P79" s="4"/>
      <c r="Q79" s="4" t="s">
        <v>150</v>
      </c>
      <c r="R79" s="15" t="s">
        <v>133</v>
      </c>
      <c r="S79" s="16"/>
      <c r="T79" s="4"/>
      <c r="U79" s="4"/>
      <c r="V79" s="32"/>
      <c r="W79" s="32">
        <v>15000000</v>
      </c>
      <c r="X79" s="32">
        <f t="shared" si="6"/>
        <v>16800000</v>
      </c>
      <c r="Y79" s="4"/>
      <c r="Z79" s="4">
        <v>2016</v>
      </c>
      <c r="AA79" s="18"/>
    </row>
    <row r="80" spans="1:27" ht="89.25" customHeight="1" x14ac:dyDescent="0.25">
      <c r="A80" s="17" t="s">
        <v>98</v>
      </c>
      <c r="B80" s="1" t="s">
        <v>0</v>
      </c>
      <c r="C80" s="1" t="s">
        <v>201</v>
      </c>
      <c r="D80" s="26" t="s">
        <v>197</v>
      </c>
      <c r="E80" s="26" t="s">
        <v>198</v>
      </c>
      <c r="F80" s="2" t="s">
        <v>197</v>
      </c>
      <c r="G80" s="2" t="s">
        <v>198</v>
      </c>
      <c r="H80" s="27" t="s">
        <v>199</v>
      </c>
      <c r="I80" s="1" t="s">
        <v>200</v>
      </c>
      <c r="J80" s="4" t="s">
        <v>40</v>
      </c>
      <c r="K80" s="2">
        <v>0</v>
      </c>
      <c r="L80" s="2">
        <v>710000000</v>
      </c>
      <c r="M80" s="3" t="s">
        <v>5</v>
      </c>
      <c r="N80" s="3" t="s">
        <v>384</v>
      </c>
      <c r="O80" s="14" t="s">
        <v>6</v>
      </c>
      <c r="P80" s="4"/>
      <c r="Q80" s="4" t="s">
        <v>150</v>
      </c>
      <c r="R80" s="15" t="s">
        <v>375</v>
      </c>
      <c r="S80" s="16"/>
      <c r="T80" s="4"/>
      <c r="U80" s="4"/>
      <c r="V80" s="32"/>
      <c r="W80" s="32">
        <v>5757500</v>
      </c>
      <c r="X80" s="32">
        <f t="shared" si="6"/>
        <v>6448400.0000000009</v>
      </c>
      <c r="Y80" s="4"/>
      <c r="Z80" s="4">
        <v>2016</v>
      </c>
      <c r="AA80" s="18"/>
    </row>
    <row r="81" spans="1:27" ht="229.5" customHeight="1" x14ac:dyDescent="0.25">
      <c r="A81" s="17" t="s">
        <v>99</v>
      </c>
      <c r="B81" s="1" t="s">
        <v>0</v>
      </c>
      <c r="C81" s="1" t="s">
        <v>202</v>
      </c>
      <c r="D81" s="26" t="s">
        <v>203</v>
      </c>
      <c r="E81" s="26" t="s">
        <v>204</v>
      </c>
      <c r="F81" s="2" t="s">
        <v>203</v>
      </c>
      <c r="G81" s="2" t="s">
        <v>204</v>
      </c>
      <c r="H81" s="27" t="s">
        <v>205</v>
      </c>
      <c r="I81" s="1" t="s">
        <v>702</v>
      </c>
      <c r="J81" s="4" t="s">
        <v>4</v>
      </c>
      <c r="K81" s="2">
        <v>15</v>
      </c>
      <c r="L81" s="2">
        <v>710000000</v>
      </c>
      <c r="M81" s="3" t="s">
        <v>5</v>
      </c>
      <c r="N81" s="3" t="s">
        <v>384</v>
      </c>
      <c r="O81" s="14" t="s">
        <v>121</v>
      </c>
      <c r="P81" s="4"/>
      <c r="Q81" s="4" t="s">
        <v>150</v>
      </c>
      <c r="R81" s="15" t="s">
        <v>133</v>
      </c>
      <c r="S81" s="16"/>
      <c r="T81" s="4"/>
      <c r="U81" s="4"/>
      <c r="V81" s="32"/>
      <c r="W81" s="32">
        <v>0</v>
      </c>
      <c r="X81" s="32">
        <f t="shared" si="6"/>
        <v>0</v>
      </c>
      <c r="Y81" s="4"/>
      <c r="Z81" s="4">
        <v>2016</v>
      </c>
      <c r="AA81" s="18"/>
    </row>
    <row r="82" spans="1:27" ht="229.5" customHeight="1" x14ac:dyDescent="0.25">
      <c r="A82" s="17" t="s">
        <v>720</v>
      </c>
      <c r="B82" s="1" t="s">
        <v>0</v>
      </c>
      <c r="C82" s="1" t="s">
        <v>202</v>
      </c>
      <c r="D82" s="26" t="s">
        <v>203</v>
      </c>
      <c r="E82" s="26" t="s">
        <v>204</v>
      </c>
      <c r="F82" s="2" t="s">
        <v>203</v>
      </c>
      <c r="G82" s="2" t="s">
        <v>204</v>
      </c>
      <c r="H82" s="27" t="s">
        <v>205</v>
      </c>
      <c r="I82" s="1" t="s">
        <v>702</v>
      </c>
      <c r="J82" s="4" t="s">
        <v>4</v>
      </c>
      <c r="K82" s="2">
        <v>15</v>
      </c>
      <c r="L82" s="2">
        <v>710000000</v>
      </c>
      <c r="M82" s="3" t="s">
        <v>5</v>
      </c>
      <c r="N82" s="3" t="s">
        <v>688</v>
      </c>
      <c r="O82" s="14" t="s">
        <v>121</v>
      </c>
      <c r="P82" s="4"/>
      <c r="Q82" s="4" t="s">
        <v>150</v>
      </c>
      <c r="R82" s="15" t="s">
        <v>133</v>
      </c>
      <c r="S82" s="16"/>
      <c r="T82" s="4"/>
      <c r="U82" s="4"/>
      <c r="V82" s="32"/>
      <c r="W82" s="32">
        <v>96900000</v>
      </c>
      <c r="X82" s="32">
        <f t="shared" si="6"/>
        <v>108528000.00000001</v>
      </c>
      <c r="Y82" s="4"/>
      <c r="Z82" s="4">
        <v>2016</v>
      </c>
      <c r="AA82" s="18" t="s">
        <v>589</v>
      </c>
    </row>
    <row r="83" spans="1:27" ht="165.75" customHeight="1" x14ac:dyDescent="0.25">
      <c r="A83" s="17" t="s">
        <v>100</v>
      </c>
      <c r="B83" s="1" t="s">
        <v>0</v>
      </c>
      <c r="C83" s="1" t="s">
        <v>206</v>
      </c>
      <c r="D83" s="26" t="s">
        <v>207</v>
      </c>
      <c r="E83" s="26" t="s">
        <v>208</v>
      </c>
      <c r="F83" s="2" t="s">
        <v>209</v>
      </c>
      <c r="G83" s="2" t="s">
        <v>210</v>
      </c>
      <c r="H83" s="27" t="s">
        <v>227</v>
      </c>
      <c r="I83" s="1" t="s">
        <v>122</v>
      </c>
      <c r="J83" s="4" t="s">
        <v>4</v>
      </c>
      <c r="K83" s="2">
        <v>50</v>
      </c>
      <c r="L83" s="2">
        <v>710000000</v>
      </c>
      <c r="M83" s="3" t="s">
        <v>5</v>
      </c>
      <c r="N83" s="3" t="s">
        <v>384</v>
      </c>
      <c r="O83" s="14" t="s">
        <v>6</v>
      </c>
      <c r="P83" s="4"/>
      <c r="Q83" s="4" t="s">
        <v>150</v>
      </c>
      <c r="R83" s="15" t="s">
        <v>133</v>
      </c>
      <c r="S83" s="16"/>
      <c r="T83" s="4"/>
      <c r="U83" s="4"/>
      <c r="V83" s="32"/>
      <c r="W83" s="32">
        <v>40000000</v>
      </c>
      <c r="X83" s="32">
        <f t="shared" si="6"/>
        <v>44800000.000000007</v>
      </c>
      <c r="Y83" s="4"/>
      <c r="Z83" s="4">
        <v>2016</v>
      </c>
      <c r="AA83" s="18"/>
    </row>
    <row r="84" spans="1:27" ht="127.5" customHeight="1" x14ac:dyDescent="0.25">
      <c r="A84" s="17" t="s">
        <v>414</v>
      </c>
      <c r="B84" s="1" t="s">
        <v>0</v>
      </c>
      <c r="C84" s="1" t="s">
        <v>415</v>
      </c>
      <c r="D84" s="26" t="s">
        <v>416</v>
      </c>
      <c r="E84" s="26" t="s">
        <v>417</v>
      </c>
      <c r="F84" s="2" t="s">
        <v>416</v>
      </c>
      <c r="G84" s="2" t="s">
        <v>417</v>
      </c>
      <c r="H84" s="27" t="s">
        <v>418</v>
      </c>
      <c r="I84" s="1" t="s">
        <v>419</v>
      </c>
      <c r="J84" s="4" t="s">
        <v>4</v>
      </c>
      <c r="K84" s="2">
        <v>15</v>
      </c>
      <c r="L84" s="2">
        <v>710000000</v>
      </c>
      <c r="M84" s="3" t="s">
        <v>5</v>
      </c>
      <c r="N84" s="3" t="s">
        <v>384</v>
      </c>
      <c r="O84" s="14" t="s">
        <v>420</v>
      </c>
      <c r="P84" s="4"/>
      <c r="Q84" s="4" t="s">
        <v>150</v>
      </c>
      <c r="R84" s="15" t="s">
        <v>133</v>
      </c>
      <c r="S84" s="16"/>
      <c r="T84" s="4"/>
      <c r="U84" s="4"/>
      <c r="V84" s="32"/>
      <c r="W84" s="32">
        <v>0</v>
      </c>
      <c r="X84" s="32">
        <f t="shared" si="6"/>
        <v>0</v>
      </c>
      <c r="Y84" s="4"/>
      <c r="Z84" s="4">
        <v>2016</v>
      </c>
      <c r="AA84" s="18"/>
    </row>
    <row r="85" spans="1:27" ht="127.5" customHeight="1" x14ac:dyDescent="0.25">
      <c r="A85" s="17" t="s">
        <v>595</v>
      </c>
      <c r="B85" s="1" t="s">
        <v>0</v>
      </c>
      <c r="C85" s="1" t="s">
        <v>415</v>
      </c>
      <c r="D85" s="26" t="s">
        <v>416</v>
      </c>
      <c r="E85" s="26" t="s">
        <v>417</v>
      </c>
      <c r="F85" s="2" t="s">
        <v>416</v>
      </c>
      <c r="G85" s="2" t="s">
        <v>417</v>
      </c>
      <c r="H85" s="27" t="s">
        <v>418</v>
      </c>
      <c r="I85" s="1" t="s">
        <v>419</v>
      </c>
      <c r="J85" s="4" t="s">
        <v>4</v>
      </c>
      <c r="K85" s="2">
        <v>15</v>
      </c>
      <c r="L85" s="2">
        <v>710000000</v>
      </c>
      <c r="M85" s="3" t="s">
        <v>5</v>
      </c>
      <c r="N85" s="3" t="s">
        <v>596</v>
      </c>
      <c r="O85" s="14" t="s">
        <v>420</v>
      </c>
      <c r="P85" s="4"/>
      <c r="Q85" s="4" t="s">
        <v>150</v>
      </c>
      <c r="R85" s="15" t="s">
        <v>133</v>
      </c>
      <c r="S85" s="16"/>
      <c r="T85" s="4"/>
      <c r="U85" s="4"/>
      <c r="V85" s="32"/>
      <c r="W85" s="32">
        <v>0</v>
      </c>
      <c r="X85" s="32">
        <f t="shared" si="6"/>
        <v>0</v>
      </c>
      <c r="Y85" s="4"/>
      <c r="Z85" s="4">
        <v>2016</v>
      </c>
      <c r="AA85" s="58" t="s">
        <v>589</v>
      </c>
    </row>
    <row r="86" spans="1:27" ht="127.5" customHeight="1" x14ac:dyDescent="0.25">
      <c r="A86" s="17" t="s">
        <v>703</v>
      </c>
      <c r="B86" s="1" t="s">
        <v>0</v>
      </c>
      <c r="C86" s="1" t="s">
        <v>415</v>
      </c>
      <c r="D86" s="26" t="s">
        <v>416</v>
      </c>
      <c r="E86" s="26" t="s">
        <v>417</v>
      </c>
      <c r="F86" s="2" t="s">
        <v>416</v>
      </c>
      <c r="G86" s="2" t="s">
        <v>417</v>
      </c>
      <c r="H86" s="27" t="s">
        <v>418</v>
      </c>
      <c r="I86" s="1" t="s">
        <v>419</v>
      </c>
      <c r="J86" s="4" t="s">
        <v>4</v>
      </c>
      <c r="K86" s="2">
        <v>15</v>
      </c>
      <c r="L86" s="2">
        <v>710000000</v>
      </c>
      <c r="M86" s="3" t="s">
        <v>5</v>
      </c>
      <c r="N86" s="3" t="s">
        <v>688</v>
      </c>
      <c r="O86" s="14" t="s">
        <v>704</v>
      </c>
      <c r="P86" s="4"/>
      <c r="Q86" s="4" t="s">
        <v>150</v>
      </c>
      <c r="R86" s="15" t="s">
        <v>133</v>
      </c>
      <c r="S86" s="16"/>
      <c r="T86" s="4"/>
      <c r="U86" s="4"/>
      <c r="V86" s="32"/>
      <c r="W86" s="32">
        <v>61281000</v>
      </c>
      <c r="X86" s="32">
        <f t="shared" si="6"/>
        <v>68634720</v>
      </c>
      <c r="Y86" s="4"/>
      <c r="Z86" s="4">
        <v>2016</v>
      </c>
      <c r="AA86" s="58" t="s">
        <v>705</v>
      </c>
    </row>
    <row r="87" spans="1:27" ht="89.25" customHeight="1" x14ac:dyDescent="0.25">
      <c r="A87" s="17" t="s">
        <v>101</v>
      </c>
      <c r="B87" s="1" t="s">
        <v>0</v>
      </c>
      <c r="C87" s="1" t="s">
        <v>211</v>
      </c>
      <c r="D87" s="26" t="s">
        <v>212</v>
      </c>
      <c r="E87" s="26" t="s">
        <v>213</v>
      </c>
      <c r="F87" s="2" t="s">
        <v>212</v>
      </c>
      <c r="G87" s="2" t="s">
        <v>213</v>
      </c>
      <c r="H87" s="27" t="s">
        <v>123</v>
      </c>
      <c r="I87" s="1" t="s">
        <v>124</v>
      </c>
      <c r="J87" s="4" t="s">
        <v>38</v>
      </c>
      <c r="K87" s="2">
        <v>0</v>
      </c>
      <c r="L87" s="2">
        <v>710000000</v>
      </c>
      <c r="M87" s="3" t="s">
        <v>5</v>
      </c>
      <c r="N87" s="3" t="s">
        <v>138</v>
      </c>
      <c r="O87" s="14" t="s">
        <v>125</v>
      </c>
      <c r="P87" s="4"/>
      <c r="Q87" s="4" t="s">
        <v>150</v>
      </c>
      <c r="R87" s="15" t="s">
        <v>375</v>
      </c>
      <c r="S87" s="16"/>
      <c r="T87" s="4"/>
      <c r="U87" s="4"/>
      <c r="V87" s="32"/>
      <c r="W87" s="32">
        <v>68820000</v>
      </c>
      <c r="X87" s="32">
        <f t="shared" si="6"/>
        <v>77078400</v>
      </c>
      <c r="Y87" s="4"/>
      <c r="Z87" s="4">
        <v>2016</v>
      </c>
      <c r="AA87" s="18"/>
    </row>
    <row r="88" spans="1:27" ht="191.25" customHeight="1" x14ac:dyDescent="0.25">
      <c r="A88" s="17" t="s">
        <v>102</v>
      </c>
      <c r="B88" s="1" t="s">
        <v>0</v>
      </c>
      <c r="C88" s="1" t="s">
        <v>173</v>
      </c>
      <c r="D88" s="26" t="s">
        <v>174</v>
      </c>
      <c r="E88" s="26" t="s">
        <v>214</v>
      </c>
      <c r="F88" s="2" t="s">
        <v>176</v>
      </c>
      <c r="G88" s="2" t="s">
        <v>215</v>
      </c>
      <c r="H88" s="27" t="s">
        <v>216</v>
      </c>
      <c r="I88" s="1" t="s">
        <v>217</v>
      </c>
      <c r="J88" s="4" t="s">
        <v>38</v>
      </c>
      <c r="K88" s="2">
        <v>0</v>
      </c>
      <c r="L88" s="2">
        <v>710000000</v>
      </c>
      <c r="M88" s="3" t="s">
        <v>5</v>
      </c>
      <c r="N88" s="3" t="s">
        <v>138</v>
      </c>
      <c r="O88" s="14" t="s">
        <v>6</v>
      </c>
      <c r="P88" s="4"/>
      <c r="Q88" s="4" t="s">
        <v>150</v>
      </c>
      <c r="R88" s="15" t="s">
        <v>375</v>
      </c>
      <c r="S88" s="16"/>
      <c r="T88" s="4"/>
      <c r="U88" s="4"/>
      <c r="V88" s="32"/>
      <c r="W88" s="32">
        <v>10800000</v>
      </c>
      <c r="X88" s="32">
        <f t="shared" si="6"/>
        <v>12096000.000000002</v>
      </c>
      <c r="Y88" s="4"/>
      <c r="Z88" s="4">
        <v>2016</v>
      </c>
      <c r="AA88" s="18"/>
    </row>
    <row r="89" spans="1:27" ht="280.5" customHeight="1" x14ac:dyDescent="0.25">
      <c r="A89" s="17" t="s">
        <v>103</v>
      </c>
      <c r="B89" s="1" t="s">
        <v>0</v>
      </c>
      <c r="C89" s="1" t="s">
        <v>218</v>
      </c>
      <c r="D89" s="26" t="s">
        <v>219</v>
      </c>
      <c r="E89" s="26" t="s">
        <v>220</v>
      </c>
      <c r="F89" s="2" t="s">
        <v>221</v>
      </c>
      <c r="G89" s="2" t="s">
        <v>222</v>
      </c>
      <c r="H89" s="27" t="s">
        <v>223</v>
      </c>
      <c r="I89" s="1" t="s">
        <v>224</v>
      </c>
      <c r="J89" s="4" t="s">
        <v>38</v>
      </c>
      <c r="K89" s="2">
        <v>0</v>
      </c>
      <c r="L89" s="2">
        <v>710000000</v>
      </c>
      <c r="M89" s="3" t="s">
        <v>5</v>
      </c>
      <c r="N89" s="3" t="s">
        <v>138</v>
      </c>
      <c r="O89" s="14" t="s">
        <v>6</v>
      </c>
      <c r="P89" s="4"/>
      <c r="Q89" s="4" t="s">
        <v>150</v>
      </c>
      <c r="R89" s="15" t="s">
        <v>375</v>
      </c>
      <c r="S89" s="16"/>
      <c r="T89" s="4"/>
      <c r="U89" s="4"/>
      <c r="V89" s="32"/>
      <c r="W89" s="32">
        <v>9360000</v>
      </c>
      <c r="X89" s="32">
        <f t="shared" si="6"/>
        <v>10483200.000000002</v>
      </c>
      <c r="Y89" s="4"/>
      <c r="Z89" s="4">
        <v>2016</v>
      </c>
      <c r="AA89" s="18"/>
    </row>
    <row r="90" spans="1:27" ht="140.25" customHeight="1" x14ac:dyDescent="0.25">
      <c r="A90" s="17" t="s">
        <v>105</v>
      </c>
      <c r="B90" s="1" t="s">
        <v>0</v>
      </c>
      <c r="C90" s="1" t="s">
        <v>173</v>
      </c>
      <c r="D90" s="26" t="s">
        <v>174</v>
      </c>
      <c r="E90" s="26" t="s">
        <v>214</v>
      </c>
      <c r="F90" s="2" t="s">
        <v>176</v>
      </c>
      <c r="G90" s="2" t="s">
        <v>215</v>
      </c>
      <c r="H90" s="27" t="s">
        <v>225</v>
      </c>
      <c r="I90" s="1" t="s">
        <v>226</v>
      </c>
      <c r="J90" s="4" t="s">
        <v>38</v>
      </c>
      <c r="K90" s="2">
        <v>0</v>
      </c>
      <c r="L90" s="2">
        <v>710000000</v>
      </c>
      <c r="M90" s="3" t="s">
        <v>5</v>
      </c>
      <c r="N90" s="3" t="s">
        <v>138</v>
      </c>
      <c r="O90" s="14" t="s">
        <v>6</v>
      </c>
      <c r="P90" s="4"/>
      <c r="Q90" s="4" t="s">
        <v>150</v>
      </c>
      <c r="R90" s="15" t="s">
        <v>133</v>
      </c>
      <c r="S90" s="16"/>
      <c r="T90" s="4"/>
      <c r="U90" s="4"/>
      <c r="V90" s="32"/>
      <c r="W90" s="32">
        <v>4680000</v>
      </c>
      <c r="X90" s="32">
        <f t="shared" si="6"/>
        <v>5241600.0000000009</v>
      </c>
      <c r="Y90" s="4"/>
      <c r="Z90" s="4">
        <v>2016</v>
      </c>
      <c r="AA90" s="18"/>
    </row>
    <row r="91" spans="1:27" ht="153" customHeight="1" x14ac:dyDescent="0.25">
      <c r="A91" s="17" t="s">
        <v>421</v>
      </c>
      <c r="B91" s="1" t="s">
        <v>0</v>
      </c>
      <c r="C91" s="1" t="s">
        <v>422</v>
      </c>
      <c r="D91" s="26" t="s">
        <v>423</v>
      </c>
      <c r="E91" s="26" t="s">
        <v>424</v>
      </c>
      <c r="F91" s="2" t="s">
        <v>423</v>
      </c>
      <c r="G91" s="2" t="s">
        <v>424</v>
      </c>
      <c r="H91" s="27" t="s">
        <v>425</v>
      </c>
      <c r="I91" s="1" t="s">
        <v>426</v>
      </c>
      <c r="J91" s="4" t="s">
        <v>38</v>
      </c>
      <c r="K91" s="2">
        <v>0</v>
      </c>
      <c r="L91" s="2">
        <v>710000000</v>
      </c>
      <c r="M91" s="3" t="s">
        <v>5</v>
      </c>
      <c r="N91" s="3" t="s">
        <v>384</v>
      </c>
      <c r="O91" s="14" t="s">
        <v>6</v>
      </c>
      <c r="P91" s="4"/>
      <c r="Q91" s="4" t="s">
        <v>150</v>
      </c>
      <c r="R91" s="15" t="s">
        <v>133</v>
      </c>
      <c r="S91" s="16"/>
      <c r="T91" s="4"/>
      <c r="U91" s="4"/>
      <c r="V91" s="32"/>
      <c r="W91" s="32">
        <v>0</v>
      </c>
      <c r="X91" s="32">
        <f t="shared" si="6"/>
        <v>0</v>
      </c>
      <c r="Y91" s="4"/>
      <c r="Z91" s="4">
        <v>2016</v>
      </c>
      <c r="AA91" s="18"/>
    </row>
    <row r="92" spans="1:27" ht="153" customHeight="1" x14ac:dyDescent="0.25">
      <c r="A92" s="17" t="s">
        <v>597</v>
      </c>
      <c r="B92" s="1" t="s">
        <v>0</v>
      </c>
      <c r="C92" s="1" t="s">
        <v>422</v>
      </c>
      <c r="D92" s="26" t="s">
        <v>423</v>
      </c>
      <c r="E92" s="26" t="s">
        <v>424</v>
      </c>
      <c r="F92" s="2" t="s">
        <v>423</v>
      </c>
      <c r="G92" s="2" t="s">
        <v>424</v>
      </c>
      <c r="H92" s="27" t="s">
        <v>425</v>
      </c>
      <c r="I92" s="1" t="s">
        <v>426</v>
      </c>
      <c r="J92" s="4" t="s">
        <v>38</v>
      </c>
      <c r="K92" s="2">
        <v>0</v>
      </c>
      <c r="L92" s="2">
        <v>710000000</v>
      </c>
      <c r="M92" s="3" t="s">
        <v>5</v>
      </c>
      <c r="N92" s="3" t="s">
        <v>588</v>
      </c>
      <c r="O92" s="14" t="s">
        <v>6</v>
      </c>
      <c r="P92" s="4"/>
      <c r="Q92" s="4" t="s">
        <v>150</v>
      </c>
      <c r="R92" s="15" t="s">
        <v>133</v>
      </c>
      <c r="S92" s="16"/>
      <c r="T92" s="4"/>
      <c r="U92" s="4"/>
      <c r="V92" s="32"/>
      <c r="W92" s="32">
        <v>8207000</v>
      </c>
      <c r="X92" s="32">
        <f>W92*1.12</f>
        <v>9191840</v>
      </c>
      <c r="Y92" s="4"/>
      <c r="Z92" s="4">
        <v>2016</v>
      </c>
      <c r="AA92" s="58" t="s">
        <v>589</v>
      </c>
    </row>
    <row r="93" spans="1:27" ht="76.5" customHeight="1" x14ac:dyDescent="0.25">
      <c r="A93" s="17" t="s">
        <v>112</v>
      </c>
      <c r="B93" s="1" t="s">
        <v>0</v>
      </c>
      <c r="C93" s="1" t="s">
        <v>146</v>
      </c>
      <c r="D93" s="26" t="s">
        <v>1</v>
      </c>
      <c r="E93" s="20" t="s">
        <v>287</v>
      </c>
      <c r="F93" s="2" t="s">
        <v>1</v>
      </c>
      <c r="G93" s="20" t="s">
        <v>287</v>
      </c>
      <c r="H93" s="27" t="s">
        <v>2</v>
      </c>
      <c r="I93" s="20" t="s">
        <v>3</v>
      </c>
      <c r="J93" s="4" t="s">
        <v>4</v>
      </c>
      <c r="K93" s="2">
        <v>100</v>
      </c>
      <c r="L93" s="2">
        <v>710000000</v>
      </c>
      <c r="M93" s="3" t="s">
        <v>5</v>
      </c>
      <c r="N93" s="3" t="s">
        <v>384</v>
      </c>
      <c r="O93" s="14" t="s">
        <v>6</v>
      </c>
      <c r="P93" s="4"/>
      <c r="Q93" s="4" t="s">
        <v>150</v>
      </c>
      <c r="R93" s="15" t="s">
        <v>133</v>
      </c>
      <c r="S93" s="16"/>
      <c r="T93" s="4"/>
      <c r="U93" s="4"/>
      <c r="V93" s="32"/>
      <c r="W93" s="32">
        <v>59400000</v>
      </c>
      <c r="X93" s="32">
        <f t="shared" si="6"/>
        <v>66528000.000000007</v>
      </c>
      <c r="Y93" s="4"/>
      <c r="Z93" s="4">
        <v>2016</v>
      </c>
      <c r="AA93" s="18"/>
    </row>
    <row r="94" spans="1:27" ht="76.5" customHeight="1" x14ac:dyDescent="0.25">
      <c r="A94" s="17" t="s">
        <v>113</v>
      </c>
      <c r="B94" s="1" t="s">
        <v>0</v>
      </c>
      <c r="C94" s="1" t="s">
        <v>146</v>
      </c>
      <c r="D94" s="26" t="s">
        <v>1</v>
      </c>
      <c r="E94" s="20" t="s">
        <v>287</v>
      </c>
      <c r="F94" s="2" t="s">
        <v>1</v>
      </c>
      <c r="G94" s="20" t="s">
        <v>287</v>
      </c>
      <c r="H94" s="27" t="s">
        <v>7</v>
      </c>
      <c r="I94" s="20" t="s">
        <v>8</v>
      </c>
      <c r="J94" s="4" t="s">
        <v>38</v>
      </c>
      <c r="K94" s="2">
        <v>100</v>
      </c>
      <c r="L94" s="2">
        <v>710000000</v>
      </c>
      <c r="M94" s="3" t="s">
        <v>5</v>
      </c>
      <c r="N94" s="3" t="s">
        <v>138</v>
      </c>
      <c r="O94" s="14" t="s">
        <v>6</v>
      </c>
      <c r="P94" s="4"/>
      <c r="Q94" s="4" t="s">
        <v>150</v>
      </c>
      <c r="R94" s="15" t="s">
        <v>133</v>
      </c>
      <c r="S94" s="16"/>
      <c r="T94" s="4"/>
      <c r="U94" s="4"/>
      <c r="V94" s="32"/>
      <c r="W94" s="32">
        <v>63445895.999997854</v>
      </c>
      <c r="X94" s="32">
        <f t="shared" si="6"/>
        <v>71059403.519997597</v>
      </c>
      <c r="Y94" s="4"/>
      <c r="Z94" s="4">
        <v>2016</v>
      </c>
      <c r="AA94" s="18"/>
    </row>
    <row r="95" spans="1:27" ht="76.5" customHeight="1" x14ac:dyDescent="0.25">
      <c r="A95" s="17" t="s">
        <v>114</v>
      </c>
      <c r="B95" s="1" t="s">
        <v>0</v>
      </c>
      <c r="C95" s="1" t="s">
        <v>146</v>
      </c>
      <c r="D95" s="26" t="s">
        <v>1</v>
      </c>
      <c r="E95" s="20" t="s">
        <v>287</v>
      </c>
      <c r="F95" s="2" t="s">
        <v>1</v>
      </c>
      <c r="G95" s="20" t="s">
        <v>287</v>
      </c>
      <c r="H95" s="27" t="s">
        <v>228</v>
      </c>
      <c r="I95" s="20" t="s">
        <v>229</v>
      </c>
      <c r="J95" s="4" t="s">
        <v>4</v>
      </c>
      <c r="K95" s="2">
        <v>100</v>
      </c>
      <c r="L95" s="2">
        <v>710000000</v>
      </c>
      <c r="M95" s="3" t="s">
        <v>5</v>
      </c>
      <c r="N95" s="3" t="s">
        <v>384</v>
      </c>
      <c r="O95" s="14" t="s">
        <v>6</v>
      </c>
      <c r="P95" s="4"/>
      <c r="Q95" s="4" t="s">
        <v>150</v>
      </c>
      <c r="R95" s="15" t="s">
        <v>133</v>
      </c>
      <c r="S95" s="16"/>
      <c r="T95" s="4"/>
      <c r="U95" s="4"/>
      <c r="V95" s="32"/>
      <c r="W95" s="32">
        <v>6950040.0000004908</v>
      </c>
      <c r="X95" s="32">
        <f t="shared" si="6"/>
        <v>7784044.8000005502</v>
      </c>
      <c r="Y95" s="4"/>
      <c r="Z95" s="4">
        <v>2016</v>
      </c>
      <c r="AA95" s="18"/>
    </row>
    <row r="96" spans="1:27" ht="51" customHeight="1" x14ac:dyDescent="0.25">
      <c r="A96" s="17" t="s">
        <v>115</v>
      </c>
      <c r="B96" s="1" t="s">
        <v>0</v>
      </c>
      <c r="C96" s="1" t="s">
        <v>230</v>
      </c>
      <c r="D96" s="26" t="s">
        <v>231</v>
      </c>
      <c r="E96" s="20" t="s">
        <v>288</v>
      </c>
      <c r="F96" s="2" t="s">
        <v>231</v>
      </c>
      <c r="G96" s="20" t="s">
        <v>288</v>
      </c>
      <c r="H96" s="27" t="s">
        <v>232</v>
      </c>
      <c r="I96" s="20" t="s">
        <v>233</v>
      </c>
      <c r="J96" s="4" t="s">
        <v>4</v>
      </c>
      <c r="K96" s="2">
        <v>100</v>
      </c>
      <c r="L96" s="2">
        <v>710000000</v>
      </c>
      <c r="M96" s="3" t="s">
        <v>5</v>
      </c>
      <c r="N96" s="3" t="s">
        <v>384</v>
      </c>
      <c r="O96" s="14" t="s">
        <v>6</v>
      </c>
      <c r="P96" s="4"/>
      <c r="Q96" s="4" t="s">
        <v>150</v>
      </c>
      <c r="R96" s="15" t="s">
        <v>133</v>
      </c>
      <c r="S96" s="16"/>
      <c r="T96" s="4"/>
      <c r="U96" s="4"/>
      <c r="V96" s="32"/>
      <c r="W96" s="32">
        <v>262762440</v>
      </c>
      <c r="X96" s="32">
        <f t="shared" si="6"/>
        <v>294293932.80000001</v>
      </c>
      <c r="Y96" s="4"/>
      <c r="Z96" s="4">
        <v>2016</v>
      </c>
      <c r="AA96" s="18"/>
    </row>
    <row r="97" spans="1:27" ht="89.25" customHeight="1" x14ac:dyDescent="0.25">
      <c r="A97" s="17" t="s">
        <v>427</v>
      </c>
      <c r="B97" s="1" t="s">
        <v>0</v>
      </c>
      <c r="C97" s="1" t="s">
        <v>428</v>
      </c>
      <c r="D97" s="26" t="s">
        <v>212</v>
      </c>
      <c r="E97" s="26" t="s">
        <v>429</v>
      </c>
      <c r="F97" s="2" t="s">
        <v>212</v>
      </c>
      <c r="G97" s="2" t="s">
        <v>429</v>
      </c>
      <c r="H97" s="27" t="s">
        <v>430</v>
      </c>
      <c r="I97" s="1" t="s">
        <v>431</v>
      </c>
      <c r="J97" s="4" t="s">
        <v>4</v>
      </c>
      <c r="K97" s="2">
        <v>80</v>
      </c>
      <c r="L97" s="2">
        <v>710000000</v>
      </c>
      <c r="M97" s="3" t="s">
        <v>5</v>
      </c>
      <c r="N97" s="3" t="s">
        <v>384</v>
      </c>
      <c r="O97" s="14" t="s">
        <v>6</v>
      </c>
      <c r="P97" s="4"/>
      <c r="Q97" s="4" t="s">
        <v>150</v>
      </c>
      <c r="R97" s="15" t="s">
        <v>133</v>
      </c>
      <c r="S97" s="16"/>
      <c r="T97" s="4"/>
      <c r="U97" s="4"/>
      <c r="V97" s="32"/>
      <c r="W97" s="32">
        <v>18388000</v>
      </c>
      <c r="X97" s="32">
        <f t="shared" si="6"/>
        <v>20594560.000000004</v>
      </c>
      <c r="Y97" s="4"/>
      <c r="Z97" s="4">
        <v>2016</v>
      </c>
      <c r="AA97" s="18"/>
    </row>
    <row r="98" spans="1:27" ht="102" customHeight="1" x14ac:dyDescent="0.25">
      <c r="A98" s="17" t="s">
        <v>116</v>
      </c>
      <c r="B98" s="1" t="s">
        <v>0</v>
      </c>
      <c r="C98" s="1" t="s">
        <v>211</v>
      </c>
      <c r="D98" s="26" t="s">
        <v>237</v>
      </c>
      <c r="E98" s="26" t="s">
        <v>67</v>
      </c>
      <c r="F98" s="2" t="s">
        <v>238</v>
      </c>
      <c r="G98" s="2" t="s">
        <v>67</v>
      </c>
      <c r="H98" s="27" t="s">
        <v>239</v>
      </c>
      <c r="I98" s="1" t="s">
        <v>240</v>
      </c>
      <c r="J98" s="4" t="s">
        <v>4</v>
      </c>
      <c r="K98" s="2">
        <v>80</v>
      </c>
      <c r="L98" s="2">
        <v>710000000</v>
      </c>
      <c r="M98" s="3" t="s">
        <v>5</v>
      </c>
      <c r="N98" s="3" t="s">
        <v>138</v>
      </c>
      <c r="O98" s="14" t="s">
        <v>6</v>
      </c>
      <c r="P98" s="4"/>
      <c r="Q98" s="4" t="s">
        <v>150</v>
      </c>
      <c r="R98" s="15" t="s">
        <v>133</v>
      </c>
      <c r="S98" s="16"/>
      <c r="T98" s="4"/>
      <c r="U98" s="4"/>
      <c r="V98" s="32"/>
      <c r="W98" s="32">
        <v>43000000</v>
      </c>
      <c r="X98" s="32">
        <f t="shared" si="6"/>
        <v>48160000.000000007</v>
      </c>
      <c r="Y98" s="4"/>
      <c r="Z98" s="4">
        <v>2016</v>
      </c>
      <c r="AA98" s="18"/>
    </row>
    <row r="99" spans="1:27" ht="60" customHeight="1" x14ac:dyDescent="0.25">
      <c r="A99" s="17" t="s">
        <v>117</v>
      </c>
      <c r="B99" s="1" t="s">
        <v>0</v>
      </c>
      <c r="C99" s="1" t="s">
        <v>241</v>
      </c>
      <c r="D99" s="26" t="s">
        <v>242</v>
      </c>
      <c r="E99" s="26" t="s">
        <v>68</v>
      </c>
      <c r="F99" s="2" t="s">
        <v>242</v>
      </c>
      <c r="G99" s="2" t="s">
        <v>68</v>
      </c>
      <c r="H99" s="27" t="s">
        <v>255</v>
      </c>
      <c r="I99" s="1" t="s">
        <v>243</v>
      </c>
      <c r="J99" s="4" t="s">
        <v>38</v>
      </c>
      <c r="K99" s="2">
        <v>80</v>
      </c>
      <c r="L99" s="2">
        <v>710000000</v>
      </c>
      <c r="M99" s="3" t="s">
        <v>5</v>
      </c>
      <c r="N99" s="3" t="s">
        <v>138</v>
      </c>
      <c r="O99" s="14" t="s">
        <v>6</v>
      </c>
      <c r="P99" s="4"/>
      <c r="Q99" s="4" t="s">
        <v>150</v>
      </c>
      <c r="R99" s="15" t="s">
        <v>133</v>
      </c>
      <c r="S99" s="16"/>
      <c r="T99" s="4"/>
      <c r="U99" s="4"/>
      <c r="V99" s="32"/>
      <c r="W99" s="32">
        <v>1785714.29</v>
      </c>
      <c r="X99" s="32">
        <f t="shared" si="6"/>
        <v>2000000.0048000002</v>
      </c>
      <c r="Y99" s="4"/>
      <c r="Z99" s="4">
        <v>2016</v>
      </c>
      <c r="AA99" s="18"/>
    </row>
    <row r="100" spans="1:27" ht="89.25" customHeight="1" x14ac:dyDescent="0.25">
      <c r="A100" s="17" t="s">
        <v>118</v>
      </c>
      <c r="B100" s="1" t="s">
        <v>0</v>
      </c>
      <c r="C100" s="1" t="s">
        <v>244</v>
      </c>
      <c r="D100" s="26" t="s">
        <v>245</v>
      </c>
      <c r="E100" s="26" t="s">
        <v>69</v>
      </c>
      <c r="F100" s="2" t="s">
        <v>246</v>
      </c>
      <c r="G100" s="2" t="s">
        <v>69</v>
      </c>
      <c r="H100" s="27" t="s">
        <v>256</v>
      </c>
      <c r="I100" s="2" t="s">
        <v>369</v>
      </c>
      <c r="J100" s="4" t="s">
        <v>4</v>
      </c>
      <c r="K100" s="2">
        <v>80</v>
      </c>
      <c r="L100" s="2">
        <v>710000000</v>
      </c>
      <c r="M100" s="3" t="s">
        <v>5</v>
      </c>
      <c r="N100" s="3" t="s">
        <v>138</v>
      </c>
      <c r="O100" s="14" t="s">
        <v>130</v>
      </c>
      <c r="P100" s="4"/>
      <c r="Q100" s="4" t="s">
        <v>150</v>
      </c>
      <c r="R100" s="15" t="s">
        <v>133</v>
      </c>
      <c r="S100" s="16"/>
      <c r="T100" s="4"/>
      <c r="U100" s="4"/>
      <c r="V100" s="32"/>
      <c r="W100" s="32">
        <v>0</v>
      </c>
      <c r="X100" s="32">
        <f t="shared" si="6"/>
        <v>0</v>
      </c>
      <c r="Y100" s="4"/>
      <c r="Z100" s="4">
        <v>2016</v>
      </c>
      <c r="AA100" s="18"/>
    </row>
    <row r="101" spans="1:27" ht="60" customHeight="1" x14ac:dyDescent="0.25">
      <c r="A101" s="17" t="s">
        <v>119</v>
      </c>
      <c r="B101" s="1" t="s">
        <v>0</v>
      </c>
      <c r="C101" s="1" t="s">
        <v>247</v>
      </c>
      <c r="D101" s="26" t="s">
        <v>248</v>
      </c>
      <c r="E101" s="26" t="s">
        <v>70</v>
      </c>
      <c r="F101" s="2" t="s">
        <v>249</v>
      </c>
      <c r="G101" s="2" t="s">
        <v>71</v>
      </c>
      <c r="H101" s="27" t="s">
        <v>257</v>
      </c>
      <c r="I101" s="1" t="s">
        <v>250</v>
      </c>
      <c r="J101" s="4" t="s">
        <v>38</v>
      </c>
      <c r="K101" s="2">
        <v>80</v>
      </c>
      <c r="L101" s="2">
        <v>710000000</v>
      </c>
      <c r="M101" s="3" t="s">
        <v>5</v>
      </c>
      <c r="N101" s="3" t="s">
        <v>138</v>
      </c>
      <c r="O101" s="14" t="s">
        <v>6</v>
      </c>
      <c r="P101" s="4"/>
      <c r="Q101" s="4" t="s">
        <v>150</v>
      </c>
      <c r="R101" s="15" t="s">
        <v>133</v>
      </c>
      <c r="S101" s="16"/>
      <c r="T101" s="4"/>
      <c r="U101" s="4"/>
      <c r="V101" s="32"/>
      <c r="W101" s="32">
        <v>4464000</v>
      </c>
      <c r="X101" s="32">
        <f>W101*1.12</f>
        <v>4999680.0000000009</v>
      </c>
      <c r="Y101" s="4"/>
      <c r="Z101" s="4">
        <v>2016</v>
      </c>
      <c r="AA101" s="18"/>
    </row>
    <row r="102" spans="1:27" ht="102" customHeight="1" x14ac:dyDescent="0.25">
      <c r="A102" s="17" t="s">
        <v>432</v>
      </c>
      <c r="B102" s="1" t="s">
        <v>0</v>
      </c>
      <c r="C102" s="1" t="s">
        <v>211</v>
      </c>
      <c r="D102" s="26" t="s">
        <v>212</v>
      </c>
      <c r="E102" s="26" t="s">
        <v>433</v>
      </c>
      <c r="F102" s="2" t="s">
        <v>212</v>
      </c>
      <c r="G102" s="2" t="s">
        <v>433</v>
      </c>
      <c r="H102" s="27" t="s">
        <v>434</v>
      </c>
      <c r="I102" s="1" t="s">
        <v>435</v>
      </c>
      <c r="J102" s="4" t="s">
        <v>4</v>
      </c>
      <c r="K102" s="2">
        <v>80</v>
      </c>
      <c r="L102" s="2">
        <v>710000000</v>
      </c>
      <c r="M102" s="3" t="s">
        <v>5</v>
      </c>
      <c r="N102" s="3" t="s">
        <v>384</v>
      </c>
      <c r="O102" s="14" t="s">
        <v>6</v>
      </c>
      <c r="P102" s="4"/>
      <c r="Q102" s="4" t="s">
        <v>150</v>
      </c>
      <c r="R102" s="15" t="s">
        <v>133</v>
      </c>
      <c r="S102" s="16"/>
      <c r="T102" s="4"/>
      <c r="U102" s="4"/>
      <c r="V102" s="32"/>
      <c r="W102" s="32">
        <v>5800000</v>
      </c>
      <c r="X102" s="32">
        <f t="shared" ref="X102:X116" si="7">W102*1.12</f>
        <v>6496000.0000000009</v>
      </c>
      <c r="Y102" s="4"/>
      <c r="Z102" s="4">
        <v>2016</v>
      </c>
      <c r="AA102" s="18"/>
    </row>
    <row r="103" spans="1:27" ht="114.75" customHeight="1" x14ac:dyDescent="0.25">
      <c r="A103" s="17" t="s">
        <v>436</v>
      </c>
      <c r="B103" s="1" t="s">
        <v>0</v>
      </c>
      <c r="C103" s="1" t="s">
        <v>415</v>
      </c>
      <c r="D103" s="26" t="s">
        <v>416</v>
      </c>
      <c r="E103" s="26" t="s">
        <v>437</v>
      </c>
      <c r="F103" s="2" t="s">
        <v>416</v>
      </c>
      <c r="G103" s="2" t="s">
        <v>437</v>
      </c>
      <c r="H103" s="27" t="s">
        <v>438</v>
      </c>
      <c r="I103" s="1" t="s">
        <v>439</v>
      </c>
      <c r="J103" s="4" t="s">
        <v>4</v>
      </c>
      <c r="K103" s="2">
        <v>80</v>
      </c>
      <c r="L103" s="2">
        <v>710000000</v>
      </c>
      <c r="M103" s="3" t="s">
        <v>5</v>
      </c>
      <c r="N103" s="3" t="s">
        <v>384</v>
      </c>
      <c r="O103" s="14" t="s">
        <v>130</v>
      </c>
      <c r="P103" s="4"/>
      <c r="Q103" s="4" t="s">
        <v>150</v>
      </c>
      <c r="R103" s="15" t="s">
        <v>133</v>
      </c>
      <c r="S103" s="16"/>
      <c r="T103" s="4"/>
      <c r="U103" s="4"/>
      <c r="V103" s="32"/>
      <c r="W103" s="32">
        <v>8070000</v>
      </c>
      <c r="X103" s="32">
        <f t="shared" si="7"/>
        <v>9038400</v>
      </c>
      <c r="Y103" s="4"/>
      <c r="Z103" s="4">
        <v>2016</v>
      </c>
      <c r="AA103" s="18"/>
    </row>
    <row r="104" spans="1:27" ht="76.5" customHeight="1" x14ac:dyDescent="0.25">
      <c r="A104" s="17" t="s">
        <v>440</v>
      </c>
      <c r="B104" s="1" t="s">
        <v>0</v>
      </c>
      <c r="C104" s="1" t="s">
        <v>211</v>
      </c>
      <c r="D104" s="26" t="s">
        <v>212</v>
      </c>
      <c r="E104" s="26" t="s">
        <v>441</v>
      </c>
      <c r="F104" s="2" t="s">
        <v>212</v>
      </c>
      <c r="G104" s="2" t="s">
        <v>442</v>
      </c>
      <c r="H104" s="27" t="s">
        <v>443</v>
      </c>
      <c r="I104" s="1" t="s">
        <v>444</v>
      </c>
      <c r="J104" s="4" t="s">
        <v>4</v>
      </c>
      <c r="K104" s="2">
        <v>80</v>
      </c>
      <c r="L104" s="2">
        <v>710000000</v>
      </c>
      <c r="M104" s="3" t="s">
        <v>5</v>
      </c>
      <c r="N104" s="3" t="s">
        <v>384</v>
      </c>
      <c r="O104" s="14" t="s">
        <v>6</v>
      </c>
      <c r="P104" s="4"/>
      <c r="Q104" s="4" t="s">
        <v>150</v>
      </c>
      <c r="R104" s="15" t="s">
        <v>133</v>
      </c>
      <c r="S104" s="16"/>
      <c r="T104" s="4"/>
      <c r="U104" s="4"/>
      <c r="V104" s="32"/>
      <c r="W104" s="32">
        <v>6139000</v>
      </c>
      <c r="X104" s="32">
        <f t="shared" si="7"/>
        <v>6875680.0000000009</v>
      </c>
      <c r="Y104" s="4"/>
      <c r="Z104" s="4">
        <v>2016</v>
      </c>
      <c r="AA104" s="18"/>
    </row>
    <row r="105" spans="1:27" ht="60" customHeight="1" x14ac:dyDescent="0.25">
      <c r="A105" s="17" t="s">
        <v>120</v>
      </c>
      <c r="B105" s="1" t="s">
        <v>0</v>
      </c>
      <c r="C105" s="1" t="s">
        <v>251</v>
      </c>
      <c r="D105" s="26" t="s">
        <v>252</v>
      </c>
      <c r="E105" s="26" t="s">
        <v>253</v>
      </c>
      <c r="F105" s="2" t="s">
        <v>252</v>
      </c>
      <c r="G105" s="2" t="s">
        <v>253</v>
      </c>
      <c r="H105" s="27" t="s">
        <v>258</v>
      </c>
      <c r="I105" s="1" t="s">
        <v>254</v>
      </c>
      <c r="J105" s="4" t="s">
        <v>38</v>
      </c>
      <c r="K105" s="2">
        <v>80</v>
      </c>
      <c r="L105" s="2">
        <v>710000000</v>
      </c>
      <c r="M105" s="3" t="s">
        <v>5</v>
      </c>
      <c r="N105" s="3" t="s">
        <v>138</v>
      </c>
      <c r="O105" s="14" t="s">
        <v>6</v>
      </c>
      <c r="P105" s="4"/>
      <c r="Q105" s="4" t="s">
        <v>150</v>
      </c>
      <c r="R105" s="15" t="s">
        <v>133</v>
      </c>
      <c r="S105" s="16"/>
      <c r="T105" s="4"/>
      <c r="U105" s="4"/>
      <c r="V105" s="32"/>
      <c r="W105" s="32">
        <v>1785714.29</v>
      </c>
      <c r="X105" s="32">
        <f t="shared" si="7"/>
        <v>2000000.0048000002</v>
      </c>
      <c r="Y105" s="4"/>
      <c r="Z105" s="4">
        <v>2016</v>
      </c>
      <c r="AA105" s="18"/>
    </row>
    <row r="106" spans="1:27" ht="60" customHeight="1" x14ac:dyDescent="0.25">
      <c r="A106" s="17" t="s">
        <v>445</v>
      </c>
      <c r="B106" s="1" t="s">
        <v>0</v>
      </c>
      <c r="C106" s="1" t="s">
        <v>446</v>
      </c>
      <c r="D106" s="26" t="s">
        <v>447</v>
      </c>
      <c r="E106" s="26" t="s">
        <v>448</v>
      </c>
      <c r="F106" s="2" t="s">
        <v>447</v>
      </c>
      <c r="G106" s="2" t="s">
        <v>448</v>
      </c>
      <c r="H106" s="27" t="s">
        <v>449</v>
      </c>
      <c r="I106" s="1" t="s">
        <v>450</v>
      </c>
      <c r="J106" s="4" t="s">
        <v>4</v>
      </c>
      <c r="K106" s="2">
        <v>80</v>
      </c>
      <c r="L106" s="2">
        <v>710000000</v>
      </c>
      <c r="M106" s="3" t="s">
        <v>5</v>
      </c>
      <c r="N106" s="3" t="s">
        <v>384</v>
      </c>
      <c r="O106" s="14" t="s">
        <v>130</v>
      </c>
      <c r="P106" s="4"/>
      <c r="Q106" s="4" t="s">
        <v>150</v>
      </c>
      <c r="R106" s="15" t="s">
        <v>133</v>
      </c>
      <c r="S106" s="16"/>
      <c r="T106" s="4"/>
      <c r="U106" s="4"/>
      <c r="V106" s="32"/>
      <c r="W106" s="32">
        <v>1337000</v>
      </c>
      <c r="X106" s="32">
        <f t="shared" si="7"/>
        <v>1497440.0000000002</v>
      </c>
      <c r="Y106" s="4"/>
      <c r="Z106" s="4">
        <v>2016</v>
      </c>
      <c r="AA106" s="18"/>
    </row>
    <row r="107" spans="1:27" ht="140.25" customHeight="1" x14ac:dyDescent="0.25">
      <c r="A107" s="17" t="s">
        <v>282</v>
      </c>
      <c r="B107" s="1" t="s">
        <v>0</v>
      </c>
      <c r="C107" s="1" t="s">
        <v>173</v>
      </c>
      <c r="D107" s="26" t="s">
        <v>174</v>
      </c>
      <c r="E107" s="26" t="s">
        <v>376</v>
      </c>
      <c r="F107" s="2" t="s">
        <v>176</v>
      </c>
      <c r="G107" s="2" t="s">
        <v>376</v>
      </c>
      <c r="H107" s="27" t="s">
        <v>370</v>
      </c>
      <c r="I107" s="1" t="s">
        <v>377</v>
      </c>
      <c r="J107" s="4" t="s">
        <v>38</v>
      </c>
      <c r="K107" s="2">
        <v>0</v>
      </c>
      <c r="L107" s="2">
        <v>710000000</v>
      </c>
      <c r="M107" s="3" t="s">
        <v>5</v>
      </c>
      <c r="N107" s="3" t="s">
        <v>384</v>
      </c>
      <c r="O107" s="14" t="s">
        <v>6</v>
      </c>
      <c r="P107" s="4"/>
      <c r="Q107" s="4" t="s">
        <v>150</v>
      </c>
      <c r="R107" s="15" t="s">
        <v>133</v>
      </c>
      <c r="S107" s="16"/>
      <c r="T107" s="4"/>
      <c r="U107" s="4"/>
      <c r="V107" s="32"/>
      <c r="W107" s="32">
        <v>0</v>
      </c>
      <c r="X107" s="32">
        <f t="shared" si="7"/>
        <v>0</v>
      </c>
      <c r="Y107" s="4"/>
      <c r="Z107" s="4">
        <v>2016</v>
      </c>
      <c r="AA107" s="18"/>
    </row>
    <row r="108" spans="1:27" ht="140.25" customHeight="1" x14ac:dyDescent="0.25">
      <c r="A108" s="17" t="s">
        <v>721</v>
      </c>
      <c r="B108" s="1" t="s">
        <v>0</v>
      </c>
      <c r="C108" s="1" t="s">
        <v>173</v>
      </c>
      <c r="D108" s="26" t="s">
        <v>174</v>
      </c>
      <c r="E108" s="26" t="s">
        <v>376</v>
      </c>
      <c r="F108" s="2" t="s">
        <v>176</v>
      </c>
      <c r="G108" s="2" t="s">
        <v>376</v>
      </c>
      <c r="H108" s="27" t="s">
        <v>370</v>
      </c>
      <c r="I108" s="1" t="s">
        <v>377</v>
      </c>
      <c r="J108" s="4" t="s">
        <v>38</v>
      </c>
      <c r="K108" s="2">
        <v>0</v>
      </c>
      <c r="L108" s="2">
        <v>710000000</v>
      </c>
      <c r="M108" s="3" t="s">
        <v>5</v>
      </c>
      <c r="N108" s="3" t="s">
        <v>688</v>
      </c>
      <c r="O108" s="14" t="s">
        <v>6</v>
      </c>
      <c r="P108" s="4"/>
      <c r="Q108" s="4" t="s">
        <v>488</v>
      </c>
      <c r="R108" s="15" t="s">
        <v>616</v>
      </c>
      <c r="S108" s="16"/>
      <c r="T108" s="4"/>
      <c r="U108" s="4"/>
      <c r="V108" s="32"/>
      <c r="W108" s="32">
        <v>531000</v>
      </c>
      <c r="X108" s="32">
        <f>W108</f>
        <v>531000</v>
      </c>
      <c r="Y108" s="4"/>
      <c r="Z108" s="4">
        <v>2016</v>
      </c>
      <c r="AA108" s="18" t="s">
        <v>722</v>
      </c>
    </row>
    <row r="109" spans="1:27" ht="63.75" customHeight="1" x14ac:dyDescent="0.25">
      <c r="A109" s="17" t="s">
        <v>283</v>
      </c>
      <c r="B109" s="1" t="s">
        <v>0</v>
      </c>
      <c r="C109" s="1" t="s">
        <v>261</v>
      </c>
      <c r="D109" s="27" t="s">
        <v>262</v>
      </c>
      <c r="E109" s="27" t="s">
        <v>263</v>
      </c>
      <c r="F109" s="27" t="s">
        <v>262</v>
      </c>
      <c r="G109" s="27" t="s">
        <v>263</v>
      </c>
      <c r="H109" s="27" t="s">
        <v>264</v>
      </c>
      <c r="I109" s="27" t="s">
        <v>265</v>
      </c>
      <c r="J109" s="4" t="s">
        <v>38</v>
      </c>
      <c r="K109" s="2">
        <v>100</v>
      </c>
      <c r="L109" s="2">
        <v>710000000</v>
      </c>
      <c r="M109" s="3" t="s">
        <v>5</v>
      </c>
      <c r="N109" s="3" t="s">
        <v>138</v>
      </c>
      <c r="O109" s="14" t="s">
        <v>6</v>
      </c>
      <c r="P109" s="4"/>
      <c r="Q109" s="4" t="s">
        <v>185</v>
      </c>
      <c r="R109" s="15" t="s">
        <v>133</v>
      </c>
      <c r="S109" s="16"/>
      <c r="T109" s="4"/>
      <c r="U109" s="4"/>
      <c r="V109" s="32"/>
      <c r="W109" s="32">
        <v>0</v>
      </c>
      <c r="X109" s="32">
        <f t="shared" si="7"/>
        <v>0</v>
      </c>
      <c r="Y109" s="4" t="s">
        <v>39</v>
      </c>
      <c r="Z109" s="4">
        <v>2016</v>
      </c>
      <c r="AA109" s="18"/>
    </row>
    <row r="110" spans="1:27" ht="63.75" customHeight="1" x14ac:dyDescent="0.25">
      <c r="A110" s="17" t="s">
        <v>547</v>
      </c>
      <c r="B110" s="1" t="s">
        <v>0</v>
      </c>
      <c r="C110" s="1" t="s">
        <v>261</v>
      </c>
      <c r="D110" s="27" t="s">
        <v>262</v>
      </c>
      <c r="E110" s="27" t="s">
        <v>263</v>
      </c>
      <c r="F110" s="27" t="s">
        <v>262</v>
      </c>
      <c r="G110" s="27" t="s">
        <v>263</v>
      </c>
      <c r="H110" s="27" t="s">
        <v>264</v>
      </c>
      <c r="I110" s="27" t="s">
        <v>265</v>
      </c>
      <c r="J110" s="4" t="s">
        <v>38</v>
      </c>
      <c r="K110" s="2">
        <v>100</v>
      </c>
      <c r="L110" s="2">
        <v>710000000</v>
      </c>
      <c r="M110" s="3" t="s">
        <v>5</v>
      </c>
      <c r="N110" s="3" t="s">
        <v>516</v>
      </c>
      <c r="O110" s="14" t="s">
        <v>6</v>
      </c>
      <c r="P110" s="4"/>
      <c r="Q110" s="4" t="s">
        <v>150</v>
      </c>
      <c r="R110" s="15" t="s">
        <v>133</v>
      </c>
      <c r="S110" s="16"/>
      <c r="T110" s="4"/>
      <c r="U110" s="4"/>
      <c r="V110" s="32"/>
      <c r="W110" s="32">
        <v>13440000</v>
      </c>
      <c r="X110" s="32">
        <f t="shared" si="7"/>
        <v>15052800.000000002</v>
      </c>
      <c r="Y110" s="4" t="s">
        <v>39</v>
      </c>
      <c r="Z110" s="4">
        <v>2016</v>
      </c>
      <c r="AA110" s="18" t="s">
        <v>548</v>
      </c>
    </row>
    <row r="111" spans="1:27" ht="76.5" customHeight="1" x14ac:dyDescent="0.25">
      <c r="A111" s="17" t="s">
        <v>284</v>
      </c>
      <c r="B111" s="1" t="s">
        <v>0</v>
      </c>
      <c r="C111" s="1" t="s">
        <v>266</v>
      </c>
      <c r="D111" s="27" t="s">
        <v>267</v>
      </c>
      <c r="E111" s="27" t="s">
        <v>268</v>
      </c>
      <c r="F111" s="27" t="s">
        <v>267</v>
      </c>
      <c r="G111" s="27" t="s">
        <v>268</v>
      </c>
      <c r="H111" s="27" t="s">
        <v>269</v>
      </c>
      <c r="I111" s="27" t="s">
        <v>270</v>
      </c>
      <c r="J111" s="4" t="s">
        <v>40</v>
      </c>
      <c r="K111" s="2">
        <v>100</v>
      </c>
      <c r="L111" s="2">
        <v>710000000</v>
      </c>
      <c r="M111" s="3" t="s">
        <v>5</v>
      </c>
      <c r="N111" s="3" t="s">
        <v>138</v>
      </c>
      <c r="O111" s="14" t="s">
        <v>6</v>
      </c>
      <c r="P111" s="4"/>
      <c r="Q111" s="4" t="s">
        <v>150</v>
      </c>
      <c r="R111" s="15" t="s">
        <v>133</v>
      </c>
      <c r="S111" s="16"/>
      <c r="T111" s="4"/>
      <c r="U111" s="4"/>
      <c r="V111" s="32"/>
      <c r="W111" s="32">
        <v>1785714</v>
      </c>
      <c r="X111" s="32">
        <f t="shared" si="7"/>
        <v>1999999.6800000002</v>
      </c>
      <c r="Y111" s="4"/>
      <c r="Z111" s="4">
        <v>2016</v>
      </c>
      <c r="AA111" s="18"/>
    </row>
    <row r="112" spans="1:27" ht="89.25" customHeight="1" x14ac:dyDescent="0.25">
      <c r="A112" s="17" t="s">
        <v>285</v>
      </c>
      <c r="B112" s="1" t="s">
        <v>0</v>
      </c>
      <c r="C112" s="1" t="s">
        <v>271</v>
      </c>
      <c r="D112" s="19" t="s">
        <v>272</v>
      </c>
      <c r="E112" s="29" t="s">
        <v>273</v>
      </c>
      <c r="F112" s="30" t="s">
        <v>272</v>
      </c>
      <c r="G112" s="29" t="s">
        <v>273</v>
      </c>
      <c r="H112" s="30" t="s">
        <v>274</v>
      </c>
      <c r="I112" s="29" t="s">
        <v>275</v>
      </c>
      <c r="J112" s="4" t="s">
        <v>38</v>
      </c>
      <c r="K112" s="2">
        <v>100</v>
      </c>
      <c r="L112" s="2">
        <v>710000000</v>
      </c>
      <c r="M112" s="3" t="s">
        <v>5</v>
      </c>
      <c r="N112" s="3" t="s">
        <v>138</v>
      </c>
      <c r="O112" s="14" t="s">
        <v>6</v>
      </c>
      <c r="P112" s="4"/>
      <c r="Q112" s="4" t="s">
        <v>185</v>
      </c>
      <c r="R112" s="15" t="s">
        <v>133</v>
      </c>
      <c r="S112" s="16"/>
      <c r="T112" s="4"/>
      <c r="U112" s="4"/>
      <c r="V112" s="32"/>
      <c r="W112" s="32">
        <v>1306800</v>
      </c>
      <c r="X112" s="32">
        <f t="shared" si="7"/>
        <v>1463616.0000000002</v>
      </c>
      <c r="Y112" s="4"/>
      <c r="Z112" s="4">
        <v>2016</v>
      </c>
      <c r="AA112" s="18"/>
    </row>
    <row r="113" spans="1:27" ht="75" customHeight="1" x14ac:dyDescent="0.25">
      <c r="A113" s="17" t="s">
        <v>297</v>
      </c>
      <c r="B113" s="1" t="s">
        <v>0</v>
      </c>
      <c r="C113" s="1" t="s">
        <v>276</v>
      </c>
      <c r="D113" s="31" t="s">
        <v>277</v>
      </c>
      <c r="E113" s="27" t="s">
        <v>278</v>
      </c>
      <c r="F113" s="27" t="s">
        <v>277</v>
      </c>
      <c r="G113" s="27" t="s">
        <v>279</v>
      </c>
      <c r="H113" s="2" t="s">
        <v>280</v>
      </c>
      <c r="I113" s="2" t="s">
        <v>281</v>
      </c>
      <c r="J113" s="4" t="s">
        <v>4</v>
      </c>
      <c r="K113" s="2">
        <v>100</v>
      </c>
      <c r="L113" s="2">
        <v>710000000</v>
      </c>
      <c r="M113" s="3" t="s">
        <v>5</v>
      </c>
      <c r="N113" s="3" t="s">
        <v>138</v>
      </c>
      <c r="O113" s="14" t="s">
        <v>130</v>
      </c>
      <c r="P113" s="4"/>
      <c r="Q113" s="4" t="s">
        <v>150</v>
      </c>
      <c r="R113" s="15" t="s">
        <v>286</v>
      </c>
      <c r="S113" s="16"/>
      <c r="T113" s="4"/>
      <c r="U113" s="4"/>
      <c r="V113" s="32"/>
      <c r="W113" s="32">
        <v>19250000</v>
      </c>
      <c r="X113" s="32">
        <f>W113</f>
        <v>19250000</v>
      </c>
      <c r="Y113" s="4"/>
      <c r="Z113" s="4">
        <v>2016</v>
      </c>
      <c r="AA113" s="18"/>
    </row>
    <row r="114" spans="1:27" ht="76.5" customHeight="1" x14ac:dyDescent="0.25">
      <c r="A114" s="17" t="s">
        <v>298</v>
      </c>
      <c r="B114" s="1" t="s">
        <v>0</v>
      </c>
      <c r="C114" s="1" t="s">
        <v>289</v>
      </c>
      <c r="D114" s="31" t="s">
        <v>290</v>
      </c>
      <c r="E114" s="27" t="s">
        <v>300</v>
      </c>
      <c r="F114" s="27" t="s">
        <v>291</v>
      </c>
      <c r="G114" s="27" t="s">
        <v>302</v>
      </c>
      <c r="H114" s="2" t="s">
        <v>292</v>
      </c>
      <c r="I114" s="2" t="s">
        <v>293</v>
      </c>
      <c r="J114" s="4" t="s">
        <v>38</v>
      </c>
      <c r="K114" s="2">
        <v>50</v>
      </c>
      <c r="L114" s="2">
        <v>710000000</v>
      </c>
      <c r="M114" s="3" t="s">
        <v>5</v>
      </c>
      <c r="N114" s="3" t="s">
        <v>138</v>
      </c>
      <c r="O114" s="14" t="s">
        <v>294</v>
      </c>
      <c r="P114" s="4"/>
      <c r="Q114" s="4" t="s">
        <v>150</v>
      </c>
      <c r="R114" s="15" t="s">
        <v>133</v>
      </c>
      <c r="S114" s="16"/>
      <c r="T114" s="4"/>
      <c r="U114" s="4"/>
      <c r="V114" s="32"/>
      <c r="W114" s="32">
        <v>36000000</v>
      </c>
      <c r="X114" s="32">
        <f t="shared" si="7"/>
        <v>40320000.000000007</v>
      </c>
      <c r="Y114" s="4" t="s">
        <v>39</v>
      </c>
      <c r="Z114" s="4">
        <v>2016</v>
      </c>
      <c r="AA114" s="18"/>
    </row>
    <row r="115" spans="1:27" ht="76.5" customHeight="1" x14ac:dyDescent="0.25">
      <c r="A115" s="17" t="s">
        <v>299</v>
      </c>
      <c r="B115" s="1" t="s">
        <v>0</v>
      </c>
      <c r="C115" s="1" t="s">
        <v>289</v>
      </c>
      <c r="D115" s="31" t="s">
        <v>290</v>
      </c>
      <c r="E115" s="27" t="s">
        <v>300</v>
      </c>
      <c r="F115" s="27" t="s">
        <v>291</v>
      </c>
      <c r="G115" s="27" t="s">
        <v>302</v>
      </c>
      <c r="H115" s="2" t="s">
        <v>292</v>
      </c>
      <c r="I115" s="2" t="s">
        <v>293</v>
      </c>
      <c r="J115" s="4" t="s">
        <v>38</v>
      </c>
      <c r="K115" s="2">
        <v>50</v>
      </c>
      <c r="L115" s="2">
        <v>710000000</v>
      </c>
      <c r="M115" s="3" t="s">
        <v>5</v>
      </c>
      <c r="N115" s="3" t="s">
        <v>138</v>
      </c>
      <c r="O115" s="14" t="s">
        <v>294</v>
      </c>
      <c r="P115" s="4"/>
      <c r="Q115" s="4" t="s">
        <v>150</v>
      </c>
      <c r="R115" s="15" t="s">
        <v>133</v>
      </c>
      <c r="S115" s="16"/>
      <c r="T115" s="4"/>
      <c r="U115" s="4"/>
      <c r="V115" s="32"/>
      <c r="W115" s="32">
        <v>12901000</v>
      </c>
      <c r="X115" s="32">
        <f t="shared" si="7"/>
        <v>14449120.000000002</v>
      </c>
      <c r="Y115" s="4"/>
      <c r="Z115" s="4">
        <v>2016</v>
      </c>
      <c r="AA115" s="18"/>
    </row>
    <row r="116" spans="1:27" ht="60" customHeight="1" x14ac:dyDescent="0.25">
      <c r="A116" s="17" t="s">
        <v>345</v>
      </c>
      <c r="B116" s="1" t="s">
        <v>0</v>
      </c>
      <c r="C116" s="1" t="s">
        <v>295</v>
      </c>
      <c r="D116" s="31" t="s">
        <v>296</v>
      </c>
      <c r="E116" s="27" t="s">
        <v>301</v>
      </c>
      <c r="F116" s="27" t="s">
        <v>296</v>
      </c>
      <c r="G116" s="27" t="s">
        <v>301</v>
      </c>
      <c r="H116" s="2" t="s">
        <v>490</v>
      </c>
      <c r="I116" s="2" t="s">
        <v>491</v>
      </c>
      <c r="J116" s="4" t="s">
        <v>38</v>
      </c>
      <c r="K116" s="2">
        <v>50</v>
      </c>
      <c r="L116" s="2">
        <v>710000000</v>
      </c>
      <c r="M116" s="3" t="s">
        <v>5</v>
      </c>
      <c r="N116" s="3" t="s">
        <v>138</v>
      </c>
      <c r="O116" s="14" t="s">
        <v>6</v>
      </c>
      <c r="P116" s="4"/>
      <c r="Q116" s="4" t="s">
        <v>150</v>
      </c>
      <c r="R116" s="15" t="s">
        <v>133</v>
      </c>
      <c r="S116" s="16"/>
      <c r="T116" s="4"/>
      <c r="U116" s="4"/>
      <c r="V116" s="32"/>
      <c r="W116" s="32">
        <v>273160440</v>
      </c>
      <c r="X116" s="32">
        <f t="shared" si="7"/>
        <v>305939692.80000001</v>
      </c>
      <c r="Y116" s="4" t="s">
        <v>39</v>
      </c>
      <c r="Z116" s="4">
        <v>2016</v>
      </c>
      <c r="AA116" s="18"/>
    </row>
    <row r="117" spans="1:27" ht="114.75" customHeight="1" x14ac:dyDescent="0.25">
      <c r="A117" s="17" t="s">
        <v>346</v>
      </c>
      <c r="B117" s="1" t="s">
        <v>0</v>
      </c>
      <c r="C117" s="1" t="s">
        <v>303</v>
      </c>
      <c r="D117" s="31" t="s">
        <v>304</v>
      </c>
      <c r="E117" s="27" t="s">
        <v>305</v>
      </c>
      <c r="F117" s="27" t="s">
        <v>306</v>
      </c>
      <c r="G117" s="27" t="s">
        <v>307</v>
      </c>
      <c r="H117" s="2" t="s">
        <v>308</v>
      </c>
      <c r="I117" s="2" t="s">
        <v>309</v>
      </c>
      <c r="J117" s="4" t="s">
        <v>38</v>
      </c>
      <c r="K117" s="2">
        <v>70</v>
      </c>
      <c r="L117" s="2">
        <v>710000000</v>
      </c>
      <c r="M117" s="3" t="s">
        <v>5</v>
      </c>
      <c r="N117" s="3" t="s">
        <v>138</v>
      </c>
      <c r="O117" s="14" t="s">
        <v>6</v>
      </c>
      <c r="P117" s="4"/>
      <c r="Q117" s="4" t="s">
        <v>150</v>
      </c>
      <c r="R117" s="15" t="s">
        <v>133</v>
      </c>
      <c r="S117" s="16"/>
      <c r="T117" s="4"/>
      <c r="U117" s="4"/>
      <c r="V117" s="32"/>
      <c r="W117" s="32">
        <f>42640200</f>
        <v>42640200</v>
      </c>
      <c r="X117" s="32">
        <f t="shared" ref="X117:X122" si="8">W117*1.12</f>
        <v>47757024.000000007</v>
      </c>
      <c r="Y117" s="4"/>
      <c r="Z117" s="4">
        <v>2016</v>
      </c>
      <c r="AA117" s="18"/>
    </row>
    <row r="118" spans="1:27" ht="76.5" customHeight="1" x14ac:dyDescent="0.25">
      <c r="A118" s="17" t="s">
        <v>347</v>
      </c>
      <c r="B118" s="1" t="s">
        <v>0</v>
      </c>
      <c r="C118" s="1" t="s">
        <v>310</v>
      </c>
      <c r="D118" s="31" t="s">
        <v>311</v>
      </c>
      <c r="E118" s="27" t="s">
        <v>312</v>
      </c>
      <c r="F118" s="27" t="s">
        <v>313</v>
      </c>
      <c r="G118" s="27" t="s">
        <v>314</v>
      </c>
      <c r="H118" s="2" t="s">
        <v>311</v>
      </c>
      <c r="I118" s="2" t="s">
        <v>312</v>
      </c>
      <c r="J118" s="4" t="s">
        <v>38</v>
      </c>
      <c r="K118" s="2">
        <v>0</v>
      </c>
      <c r="L118" s="2">
        <v>710000000</v>
      </c>
      <c r="M118" s="3" t="s">
        <v>5</v>
      </c>
      <c r="N118" s="3" t="s">
        <v>138</v>
      </c>
      <c r="O118" s="14" t="s">
        <v>6</v>
      </c>
      <c r="P118" s="4"/>
      <c r="Q118" s="4" t="s">
        <v>150</v>
      </c>
      <c r="R118" s="15" t="s">
        <v>133</v>
      </c>
      <c r="S118" s="16"/>
      <c r="T118" s="4"/>
      <c r="U118" s="4"/>
      <c r="V118" s="32"/>
      <c r="W118" s="32">
        <f>3000000</f>
        <v>3000000</v>
      </c>
      <c r="X118" s="32">
        <f t="shared" si="8"/>
        <v>3360000.0000000005</v>
      </c>
      <c r="Y118" s="4"/>
      <c r="Z118" s="4">
        <v>2016</v>
      </c>
      <c r="AA118" s="18"/>
    </row>
    <row r="119" spans="1:27" ht="63.75" customHeight="1" x14ac:dyDescent="0.25">
      <c r="A119" s="17" t="s">
        <v>348</v>
      </c>
      <c r="B119" s="1" t="s">
        <v>0</v>
      </c>
      <c r="C119" s="1" t="s">
        <v>315</v>
      </c>
      <c r="D119" s="31" t="s">
        <v>316</v>
      </c>
      <c r="E119" s="27" t="s">
        <v>317</v>
      </c>
      <c r="F119" s="27" t="s">
        <v>316</v>
      </c>
      <c r="G119" s="27" t="s">
        <v>317</v>
      </c>
      <c r="H119" s="2" t="s">
        <v>318</v>
      </c>
      <c r="I119" s="2" t="s">
        <v>319</v>
      </c>
      <c r="J119" s="4" t="s">
        <v>4</v>
      </c>
      <c r="K119" s="2">
        <v>50</v>
      </c>
      <c r="L119" s="2">
        <v>710000000</v>
      </c>
      <c r="M119" s="3" t="s">
        <v>5</v>
      </c>
      <c r="N119" s="3" t="s">
        <v>138</v>
      </c>
      <c r="O119" s="14" t="s">
        <v>6</v>
      </c>
      <c r="P119" s="4"/>
      <c r="Q119" s="4" t="s">
        <v>150</v>
      </c>
      <c r="R119" s="15" t="s">
        <v>133</v>
      </c>
      <c r="S119" s="16"/>
      <c r="T119" s="4"/>
      <c r="U119" s="4"/>
      <c r="V119" s="32"/>
      <c r="W119" s="32">
        <v>0</v>
      </c>
      <c r="X119" s="32">
        <f t="shared" si="8"/>
        <v>0</v>
      </c>
      <c r="Y119" s="4"/>
      <c r="Z119" s="4">
        <v>2016</v>
      </c>
      <c r="AA119" s="18"/>
    </row>
    <row r="120" spans="1:27" ht="63.75" customHeight="1" x14ac:dyDescent="0.25">
      <c r="A120" s="17" t="s">
        <v>556</v>
      </c>
      <c r="B120" s="1" t="s">
        <v>0</v>
      </c>
      <c r="C120" s="1" t="s">
        <v>315</v>
      </c>
      <c r="D120" s="31" t="s">
        <v>316</v>
      </c>
      <c r="E120" s="27" t="s">
        <v>317</v>
      </c>
      <c r="F120" s="27" t="s">
        <v>316</v>
      </c>
      <c r="G120" s="27" t="s">
        <v>317</v>
      </c>
      <c r="H120" s="2" t="s">
        <v>318</v>
      </c>
      <c r="I120" s="2" t="s">
        <v>319</v>
      </c>
      <c r="J120" s="4" t="s">
        <v>4</v>
      </c>
      <c r="K120" s="2">
        <v>50</v>
      </c>
      <c r="L120" s="2">
        <v>710000000</v>
      </c>
      <c r="M120" s="3" t="s">
        <v>5</v>
      </c>
      <c r="N120" s="3" t="s">
        <v>516</v>
      </c>
      <c r="O120" s="14" t="s">
        <v>6</v>
      </c>
      <c r="P120" s="4"/>
      <c r="Q120" s="4" t="s">
        <v>150</v>
      </c>
      <c r="R120" s="15" t="s">
        <v>133</v>
      </c>
      <c r="S120" s="16"/>
      <c r="T120" s="4"/>
      <c r="U120" s="4"/>
      <c r="V120" s="32"/>
      <c r="W120" s="32">
        <v>8325130</v>
      </c>
      <c r="X120" s="32">
        <f t="shared" si="8"/>
        <v>9324145.6000000015</v>
      </c>
      <c r="Y120" s="4"/>
      <c r="Z120" s="4">
        <v>2016</v>
      </c>
      <c r="AA120" s="4" t="s">
        <v>553</v>
      </c>
    </row>
    <row r="121" spans="1:27" ht="76.5" customHeight="1" x14ac:dyDescent="0.25">
      <c r="A121" s="17" t="s">
        <v>349</v>
      </c>
      <c r="B121" s="1" t="s">
        <v>0</v>
      </c>
      <c r="C121" s="1" t="s">
        <v>320</v>
      </c>
      <c r="D121" s="31" t="s">
        <v>321</v>
      </c>
      <c r="E121" s="27" t="s">
        <v>322</v>
      </c>
      <c r="F121" s="27" t="s">
        <v>321</v>
      </c>
      <c r="G121" s="27" t="s">
        <v>322</v>
      </c>
      <c r="H121" s="2" t="s">
        <v>323</v>
      </c>
      <c r="I121" s="2" t="s">
        <v>324</v>
      </c>
      <c r="J121" s="4" t="s">
        <v>4</v>
      </c>
      <c r="K121" s="2">
        <v>70</v>
      </c>
      <c r="L121" s="2">
        <v>710000000</v>
      </c>
      <c r="M121" s="3" t="s">
        <v>5</v>
      </c>
      <c r="N121" s="3" t="s">
        <v>138</v>
      </c>
      <c r="O121" s="14" t="s">
        <v>6</v>
      </c>
      <c r="P121" s="4"/>
      <c r="Q121" s="4" t="s">
        <v>150</v>
      </c>
      <c r="R121" s="15" t="s">
        <v>133</v>
      </c>
      <c r="S121" s="16"/>
      <c r="T121" s="4"/>
      <c r="U121" s="4"/>
      <c r="V121" s="32"/>
      <c r="W121" s="32">
        <v>63514800</v>
      </c>
      <c r="X121" s="32">
        <f t="shared" si="8"/>
        <v>71136576</v>
      </c>
      <c r="Y121" s="4"/>
      <c r="Z121" s="4">
        <v>2016</v>
      </c>
      <c r="AA121" s="18"/>
    </row>
    <row r="122" spans="1:27" ht="114.75" customHeight="1" x14ac:dyDescent="0.25">
      <c r="A122" s="17" t="s">
        <v>350</v>
      </c>
      <c r="B122" s="1" t="s">
        <v>0</v>
      </c>
      <c r="C122" s="1" t="s">
        <v>325</v>
      </c>
      <c r="D122" s="31" t="s">
        <v>326</v>
      </c>
      <c r="E122" s="27" t="s">
        <v>327</v>
      </c>
      <c r="F122" s="27" t="s">
        <v>326</v>
      </c>
      <c r="G122" s="27" t="s">
        <v>328</v>
      </c>
      <c r="H122" s="2" t="s">
        <v>329</v>
      </c>
      <c r="I122" s="2" t="s">
        <v>330</v>
      </c>
      <c r="J122" s="4" t="s">
        <v>4</v>
      </c>
      <c r="K122" s="2">
        <v>70</v>
      </c>
      <c r="L122" s="2">
        <v>710000000</v>
      </c>
      <c r="M122" s="3" t="s">
        <v>5</v>
      </c>
      <c r="N122" s="3" t="s">
        <v>138</v>
      </c>
      <c r="O122" s="14" t="s">
        <v>6</v>
      </c>
      <c r="P122" s="4"/>
      <c r="Q122" s="4" t="s">
        <v>150</v>
      </c>
      <c r="R122" s="15" t="s">
        <v>133</v>
      </c>
      <c r="S122" s="16"/>
      <c r="T122" s="4"/>
      <c r="U122" s="4"/>
      <c r="V122" s="32"/>
      <c r="W122" s="32">
        <v>15000000</v>
      </c>
      <c r="X122" s="32">
        <f t="shared" si="8"/>
        <v>16800000</v>
      </c>
      <c r="Y122" s="4"/>
      <c r="Z122" s="4">
        <v>2016</v>
      </c>
      <c r="AA122" s="18"/>
    </row>
    <row r="123" spans="1:27" ht="76.5" customHeight="1" x14ac:dyDescent="0.25">
      <c r="A123" s="17" t="s">
        <v>351</v>
      </c>
      <c r="B123" s="1" t="s">
        <v>0</v>
      </c>
      <c r="C123" s="1" t="s">
        <v>186</v>
      </c>
      <c r="D123" s="31" t="s">
        <v>187</v>
      </c>
      <c r="E123" s="27" t="s">
        <v>331</v>
      </c>
      <c r="F123" s="27" t="s">
        <v>187</v>
      </c>
      <c r="G123" s="27" t="s">
        <v>331</v>
      </c>
      <c r="H123" s="2" t="s">
        <v>332</v>
      </c>
      <c r="I123" s="2" t="s">
        <v>333</v>
      </c>
      <c r="J123" s="4" t="s">
        <v>4</v>
      </c>
      <c r="K123" s="2">
        <v>70</v>
      </c>
      <c r="L123" s="2">
        <v>710000000</v>
      </c>
      <c r="M123" s="3" t="s">
        <v>5</v>
      </c>
      <c r="N123" s="3" t="s">
        <v>384</v>
      </c>
      <c r="O123" s="14" t="s">
        <v>6</v>
      </c>
      <c r="P123" s="4"/>
      <c r="Q123" s="4" t="s">
        <v>150</v>
      </c>
      <c r="R123" s="15" t="s">
        <v>133</v>
      </c>
      <c r="S123" s="16"/>
      <c r="T123" s="4"/>
      <c r="U123" s="4"/>
      <c r="V123" s="32"/>
      <c r="W123" s="32">
        <v>0</v>
      </c>
      <c r="X123" s="32">
        <f t="shared" ref="X123:X128" si="9">W123*1.12</f>
        <v>0</v>
      </c>
      <c r="Y123" s="4"/>
      <c r="Z123" s="4">
        <v>2016</v>
      </c>
      <c r="AA123" s="61" t="s">
        <v>549</v>
      </c>
    </row>
    <row r="124" spans="1:27" ht="76.5" customHeight="1" x14ac:dyDescent="0.25">
      <c r="A124" s="17" t="s">
        <v>352</v>
      </c>
      <c r="B124" s="1" t="s">
        <v>0</v>
      </c>
      <c r="C124" s="1" t="s">
        <v>186</v>
      </c>
      <c r="D124" s="31" t="s">
        <v>187</v>
      </c>
      <c r="E124" s="27" t="s">
        <v>331</v>
      </c>
      <c r="F124" s="27" t="s">
        <v>187</v>
      </c>
      <c r="G124" s="27" t="s">
        <v>331</v>
      </c>
      <c r="H124" s="2" t="s">
        <v>334</v>
      </c>
      <c r="I124" s="2" t="s">
        <v>335</v>
      </c>
      <c r="J124" s="4" t="s">
        <v>4</v>
      </c>
      <c r="K124" s="2">
        <v>70</v>
      </c>
      <c r="L124" s="2">
        <v>710000000</v>
      </c>
      <c r="M124" s="3" t="s">
        <v>5</v>
      </c>
      <c r="N124" s="3" t="s">
        <v>138</v>
      </c>
      <c r="O124" s="14" t="s">
        <v>6</v>
      </c>
      <c r="P124" s="4"/>
      <c r="Q124" s="4" t="s">
        <v>150</v>
      </c>
      <c r="R124" s="15" t="s">
        <v>133</v>
      </c>
      <c r="S124" s="16"/>
      <c r="T124" s="4"/>
      <c r="U124" s="4"/>
      <c r="V124" s="32"/>
      <c r="W124" s="32">
        <v>4500000</v>
      </c>
      <c r="X124" s="32">
        <f t="shared" si="9"/>
        <v>5040000.0000000009</v>
      </c>
      <c r="Y124" s="4"/>
      <c r="Z124" s="4">
        <v>2016</v>
      </c>
      <c r="AA124" s="18"/>
    </row>
    <row r="125" spans="1:27" ht="76.5" customHeight="1" x14ac:dyDescent="0.25">
      <c r="A125" s="17" t="s">
        <v>353</v>
      </c>
      <c r="B125" s="1" t="s">
        <v>0</v>
      </c>
      <c r="C125" s="1" t="s">
        <v>186</v>
      </c>
      <c r="D125" s="31" t="s">
        <v>187</v>
      </c>
      <c r="E125" s="27" t="s">
        <v>331</v>
      </c>
      <c r="F125" s="27" t="s">
        <v>187</v>
      </c>
      <c r="G125" s="27" t="s">
        <v>331</v>
      </c>
      <c r="H125" s="2" t="s">
        <v>336</v>
      </c>
      <c r="I125" s="2" t="s">
        <v>337</v>
      </c>
      <c r="J125" s="4" t="s">
        <v>4</v>
      </c>
      <c r="K125" s="2">
        <v>70</v>
      </c>
      <c r="L125" s="2">
        <v>710000000</v>
      </c>
      <c r="M125" s="3" t="s">
        <v>5</v>
      </c>
      <c r="N125" s="3" t="s">
        <v>138</v>
      </c>
      <c r="O125" s="14" t="s">
        <v>6</v>
      </c>
      <c r="P125" s="4"/>
      <c r="Q125" s="4" t="s">
        <v>150</v>
      </c>
      <c r="R125" s="15" t="s">
        <v>133</v>
      </c>
      <c r="S125" s="16"/>
      <c r="T125" s="4"/>
      <c r="U125" s="4"/>
      <c r="V125" s="32"/>
      <c r="W125" s="32">
        <v>0</v>
      </c>
      <c r="X125" s="32">
        <f t="shared" si="9"/>
        <v>0</v>
      </c>
      <c r="Y125" s="4"/>
      <c r="Z125" s="4">
        <v>2016</v>
      </c>
      <c r="AA125" s="18"/>
    </row>
    <row r="126" spans="1:27" ht="76.5" customHeight="1" x14ac:dyDescent="0.25">
      <c r="A126" s="17" t="s">
        <v>557</v>
      </c>
      <c r="B126" s="1" t="s">
        <v>0</v>
      </c>
      <c r="C126" s="1" t="s">
        <v>186</v>
      </c>
      <c r="D126" s="31" t="s">
        <v>187</v>
      </c>
      <c r="E126" s="27" t="s">
        <v>331</v>
      </c>
      <c r="F126" s="27" t="s">
        <v>187</v>
      </c>
      <c r="G126" s="27" t="s">
        <v>331</v>
      </c>
      <c r="H126" s="2" t="s">
        <v>336</v>
      </c>
      <c r="I126" s="2" t="s">
        <v>337</v>
      </c>
      <c r="J126" s="4" t="s">
        <v>4</v>
      </c>
      <c r="K126" s="2">
        <v>70</v>
      </c>
      <c r="L126" s="2">
        <v>710000000</v>
      </c>
      <c r="M126" s="3" t="s">
        <v>5</v>
      </c>
      <c r="N126" s="3" t="s">
        <v>516</v>
      </c>
      <c r="O126" s="14" t="s">
        <v>6</v>
      </c>
      <c r="P126" s="4"/>
      <c r="Q126" s="4" t="s">
        <v>150</v>
      </c>
      <c r="R126" s="15" t="s">
        <v>133</v>
      </c>
      <c r="S126" s="16"/>
      <c r="T126" s="4"/>
      <c r="U126" s="4"/>
      <c r="V126" s="32"/>
      <c r="W126" s="32">
        <v>5720000</v>
      </c>
      <c r="X126" s="32">
        <f>W126*1.12</f>
        <v>6406400.0000000009</v>
      </c>
      <c r="Y126" s="4"/>
      <c r="Z126" s="4">
        <v>2016</v>
      </c>
      <c r="AA126" s="4" t="s">
        <v>553</v>
      </c>
    </row>
    <row r="127" spans="1:27" ht="89.25" customHeight="1" x14ac:dyDescent="0.25">
      <c r="A127" s="17" t="s">
        <v>354</v>
      </c>
      <c r="B127" s="1" t="s">
        <v>0</v>
      </c>
      <c r="C127" s="1" t="s">
        <v>186</v>
      </c>
      <c r="D127" s="31" t="s">
        <v>187</v>
      </c>
      <c r="E127" s="27" t="s">
        <v>331</v>
      </c>
      <c r="F127" s="27" t="s">
        <v>187</v>
      </c>
      <c r="G127" s="27" t="s">
        <v>331</v>
      </c>
      <c r="H127" s="2" t="s">
        <v>338</v>
      </c>
      <c r="I127" s="2" t="s">
        <v>339</v>
      </c>
      <c r="J127" s="4" t="s">
        <v>4</v>
      </c>
      <c r="K127" s="2">
        <v>70</v>
      </c>
      <c r="L127" s="2">
        <v>710000000</v>
      </c>
      <c r="M127" s="3" t="s">
        <v>5</v>
      </c>
      <c r="N127" s="3" t="s">
        <v>138</v>
      </c>
      <c r="O127" s="14" t="s">
        <v>6</v>
      </c>
      <c r="P127" s="4"/>
      <c r="Q127" s="4" t="s">
        <v>150</v>
      </c>
      <c r="R127" s="15" t="s">
        <v>133</v>
      </c>
      <c r="S127" s="16"/>
      <c r="T127" s="4"/>
      <c r="U127" s="4"/>
      <c r="V127" s="32"/>
      <c r="W127" s="32">
        <f>20383000</f>
        <v>20383000</v>
      </c>
      <c r="X127" s="32">
        <f t="shared" si="9"/>
        <v>22828960.000000004</v>
      </c>
      <c r="Y127" s="4"/>
      <c r="Z127" s="4">
        <v>2016</v>
      </c>
      <c r="AA127" s="18"/>
    </row>
    <row r="128" spans="1:27" ht="102" customHeight="1" x14ac:dyDescent="0.25">
      <c r="A128" s="17" t="s">
        <v>368</v>
      </c>
      <c r="B128" s="1" t="s">
        <v>0</v>
      </c>
      <c r="C128" s="1" t="s">
        <v>340</v>
      </c>
      <c r="D128" s="31" t="s">
        <v>341</v>
      </c>
      <c r="E128" s="27" t="s">
        <v>342</v>
      </c>
      <c r="F128" s="27" t="s">
        <v>543</v>
      </c>
      <c r="G128" s="27" t="s">
        <v>342</v>
      </c>
      <c r="H128" s="2" t="s">
        <v>343</v>
      </c>
      <c r="I128" s="2" t="s">
        <v>344</v>
      </c>
      <c r="J128" s="4" t="s">
        <v>38</v>
      </c>
      <c r="K128" s="2">
        <v>70</v>
      </c>
      <c r="L128" s="2">
        <v>710000000</v>
      </c>
      <c r="M128" s="3" t="s">
        <v>5</v>
      </c>
      <c r="N128" s="3" t="s">
        <v>138</v>
      </c>
      <c r="O128" s="14" t="s">
        <v>6</v>
      </c>
      <c r="P128" s="4"/>
      <c r="Q128" s="4" t="s">
        <v>150</v>
      </c>
      <c r="R128" s="15" t="s">
        <v>133</v>
      </c>
      <c r="S128" s="16"/>
      <c r="T128" s="4"/>
      <c r="U128" s="4"/>
      <c r="V128" s="32"/>
      <c r="W128" s="32">
        <f>3124380</f>
        <v>3124380</v>
      </c>
      <c r="X128" s="32">
        <f t="shared" si="9"/>
        <v>3499305.6000000006</v>
      </c>
      <c r="Y128" s="4"/>
      <c r="Z128" s="4">
        <v>2016</v>
      </c>
      <c r="AA128" s="18"/>
    </row>
    <row r="129" spans="1:27" ht="76.5" customHeight="1" x14ac:dyDescent="0.25">
      <c r="A129" s="17" t="s">
        <v>453</v>
      </c>
      <c r="B129" s="1" t="s">
        <v>0</v>
      </c>
      <c r="C129" s="1" t="s">
        <v>186</v>
      </c>
      <c r="D129" s="31" t="s">
        <v>187</v>
      </c>
      <c r="E129" s="27" t="s">
        <v>331</v>
      </c>
      <c r="F129" s="27" t="s">
        <v>187</v>
      </c>
      <c r="G129" s="27" t="s">
        <v>331</v>
      </c>
      <c r="H129" s="42" t="s">
        <v>456</v>
      </c>
      <c r="I129" s="43" t="s">
        <v>457</v>
      </c>
      <c r="J129" s="4" t="s">
        <v>38</v>
      </c>
      <c r="K129" s="2">
        <v>100</v>
      </c>
      <c r="L129" s="2">
        <v>710000000</v>
      </c>
      <c r="M129" s="3" t="s">
        <v>5</v>
      </c>
      <c r="N129" s="3" t="s">
        <v>138</v>
      </c>
      <c r="O129" s="14" t="s">
        <v>6</v>
      </c>
      <c r="P129" s="4"/>
      <c r="Q129" s="4" t="s">
        <v>150</v>
      </c>
      <c r="R129" s="15" t="s">
        <v>63</v>
      </c>
      <c r="S129" s="16"/>
      <c r="T129" s="4"/>
      <c r="U129" s="4"/>
      <c r="V129" s="32"/>
      <c r="W129" s="32">
        <v>3706000</v>
      </c>
      <c r="X129" s="32">
        <f t="shared" ref="X129:X138" si="10">W129*1.12</f>
        <v>4150720.0000000005</v>
      </c>
      <c r="Y129" s="4"/>
      <c r="Z129" s="4">
        <v>2016</v>
      </c>
      <c r="AA129" s="18"/>
    </row>
    <row r="130" spans="1:27" ht="114.75" customHeight="1" x14ac:dyDescent="0.25">
      <c r="A130" s="17" t="s">
        <v>454</v>
      </c>
      <c r="B130" s="1" t="s">
        <v>0</v>
      </c>
      <c r="C130" s="1" t="s">
        <v>458</v>
      </c>
      <c r="D130" s="31" t="s">
        <v>459</v>
      </c>
      <c r="E130" s="43" t="s">
        <v>461</v>
      </c>
      <c r="F130" s="27" t="s">
        <v>459</v>
      </c>
      <c r="G130" s="43" t="s">
        <v>461</v>
      </c>
      <c r="H130" s="2" t="s">
        <v>460</v>
      </c>
      <c r="I130" s="43" t="s">
        <v>461</v>
      </c>
      <c r="J130" s="4" t="s">
        <v>38</v>
      </c>
      <c r="K130" s="2">
        <v>100</v>
      </c>
      <c r="L130" s="2">
        <v>710000000</v>
      </c>
      <c r="M130" s="3" t="s">
        <v>5</v>
      </c>
      <c r="N130" s="3" t="s">
        <v>138</v>
      </c>
      <c r="O130" s="14" t="s">
        <v>6</v>
      </c>
      <c r="P130" s="4"/>
      <c r="Q130" s="4" t="s">
        <v>150</v>
      </c>
      <c r="R130" s="15" t="s">
        <v>63</v>
      </c>
      <c r="S130" s="16"/>
      <c r="T130" s="4"/>
      <c r="U130" s="4"/>
      <c r="V130" s="32"/>
      <c r="W130" s="32">
        <v>1785000</v>
      </c>
      <c r="X130" s="32">
        <f t="shared" si="10"/>
        <v>1999200.0000000002</v>
      </c>
      <c r="Y130" s="4"/>
      <c r="Z130" s="4">
        <v>2016</v>
      </c>
      <c r="AA130" s="18"/>
    </row>
    <row r="131" spans="1:27" ht="76.5" customHeight="1" x14ac:dyDescent="0.25">
      <c r="A131" s="17" t="s">
        <v>455</v>
      </c>
      <c r="B131" s="1" t="s">
        <v>0</v>
      </c>
      <c r="C131" s="1" t="s">
        <v>462</v>
      </c>
      <c r="D131" s="31" t="s">
        <v>463</v>
      </c>
      <c r="E131" s="43" t="s">
        <v>464</v>
      </c>
      <c r="F131" s="27" t="s">
        <v>463</v>
      </c>
      <c r="G131" s="43" t="s">
        <v>464</v>
      </c>
      <c r="H131" s="2"/>
      <c r="I131" s="2"/>
      <c r="J131" s="4" t="s">
        <v>38</v>
      </c>
      <c r="K131" s="2">
        <v>100</v>
      </c>
      <c r="L131" s="2">
        <v>710000000</v>
      </c>
      <c r="M131" s="3" t="s">
        <v>5</v>
      </c>
      <c r="N131" s="3" t="s">
        <v>138</v>
      </c>
      <c r="O131" s="14" t="s">
        <v>6</v>
      </c>
      <c r="P131" s="4"/>
      <c r="Q131" s="4" t="s">
        <v>150</v>
      </c>
      <c r="R131" s="15" t="s">
        <v>63</v>
      </c>
      <c r="S131" s="16"/>
      <c r="T131" s="4"/>
      <c r="U131" s="4"/>
      <c r="V131" s="32"/>
      <c r="W131" s="32">
        <v>10246500</v>
      </c>
      <c r="X131" s="32">
        <f t="shared" si="10"/>
        <v>11476080.000000002</v>
      </c>
      <c r="Y131" s="4"/>
      <c r="Z131" s="4">
        <v>2016</v>
      </c>
      <c r="AA131" s="18"/>
    </row>
    <row r="132" spans="1:27" ht="75" customHeight="1" x14ac:dyDescent="0.25">
      <c r="A132" s="17" t="s">
        <v>465</v>
      </c>
      <c r="B132" s="1" t="s">
        <v>0</v>
      </c>
      <c r="C132" s="1" t="s">
        <v>467</v>
      </c>
      <c r="D132" s="31" t="s">
        <v>468</v>
      </c>
      <c r="E132" s="43" t="s">
        <v>469</v>
      </c>
      <c r="F132" s="27" t="s">
        <v>468</v>
      </c>
      <c r="G132" s="43" t="s">
        <v>469</v>
      </c>
      <c r="H132" s="2" t="s">
        <v>473</v>
      </c>
      <c r="I132" s="2" t="s">
        <v>470</v>
      </c>
      <c r="J132" s="4" t="s">
        <v>4</v>
      </c>
      <c r="K132" s="2">
        <v>0</v>
      </c>
      <c r="L132" s="2">
        <v>710000000</v>
      </c>
      <c r="M132" s="3" t="s">
        <v>5</v>
      </c>
      <c r="N132" s="3" t="s">
        <v>138</v>
      </c>
      <c r="O132" s="14" t="s">
        <v>6</v>
      </c>
      <c r="P132" s="4"/>
      <c r="Q132" s="4" t="s">
        <v>150</v>
      </c>
      <c r="R132" s="15" t="s">
        <v>133</v>
      </c>
      <c r="S132" s="16"/>
      <c r="T132" s="4"/>
      <c r="U132" s="4"/>
      <c r="V132" s="32"/>
      <c r="W132" s="32">
        <v>0</v>
      </c>
      <c r="X132" s="32">
        <f t="shared" si="10"/>
        <v>0</v>
      </c>
      <c r="Y132" s="4"/>
      <c r="Z132" s="4">
        <v>2016</v>
      </c>
      <c r="AA132" s="18"/>
    </row>
    <row r="133" spans="1:27" ht="63.75" customHeight="1" x14ac:dyDescent="0.25">
      <c r="A133" s="17" t="s">
        <v>590</v>
      </c>
      <c r="B133" s="1" t="s">
        <v>0</v>
      </c>
      <c r="C133" s="1" t="s">
        <v>467</v>
      </c>
      <c r="D133" s="31" t="s">
        <v>468</v>
      </c>
      <c r="E133" s="43" t="s">
        <v>469</v>
      </c>
      <c r="F133" s="27" t="s">
        <v>468</v>
      </c>
      <c r="G133" s="43" t="s">
        <v>469</v>
      </c>
      <c r="H133" s="2" t="s">
        <v>473</v>
      </c>
      <c r="I133" s="2" t="s">
        <v>470</v>
      </c>
      <c r="J133" s="4" t="s">
        <v>4</v>
      </c>
      <c r="K133" s="2">
        <v>0</v>
      </c>
      <c r="L133" s="2">
        <v>710000000</v>
      </c>
      <c r="M133" s="3" t="s">
        <v>5</v>
      </c>
      <c r="N133" s="3" t="s">
        <v>516</v>
      </c>
      <c r="O133" s="14" t="s">
        <v>6</v>
      </c>
      <c r="P133" s="4"/>
      <c r="Q133" s="4" t="s">
        <v>150</v>
      </c>
      <c r="R133" s="15" t="s">
        <v>133</v>
      </c>
      <c r="S133" s="16"/>
      <c r="T133" s="4"/>
      <c r="U133" s="4"/>
      <c r="V133" s="32"/>
      <c r="W133" s="32">
        <v>7177434.9999999981</v>
      </c>
      <c r="X133" s="32">
        <f t="shared" si="10"/>
        <v>8038727.1999999983</v>
      </c>
      <c r="Y133" s="4"/>
      <c r="Z133" s="4">
        <v>2016</v>
      </c>
      <c r="AA133" s="58" t="s">
        <v>589</v>
      </c>
    </row>
    <row r="134" spans="1:27" ht="76.5" customHeight="1" x14ac:dyDescent="0.25">
      <c r="A134" s="17" t="s">
        <v>466</v>
      </c>
      <c r="B134" s="1" t="s">
        <v>0</v>
      </c>
      <c r="C134" s="1" t="s">
        <v>186</v>
      </c>
      <c r="D134" s="31" t="s">
        <v>187</v>
      </c>
      <c r="E134" s="27" t="s">
        <v>331</v>
      </c>
      <c r="F134" s="27" t="s">
        <v>187</v>
      </c>
      <c r="G134" s="27" t="s">
        <v>331</v>
      </c>
      <c r="H134" s="2" t="s">
        <v>472</v>
      </c>
      <c r="I134" s="2" t="s">
        <v>471</v>
      </c>
      <c r="J134" s="4" t="s">
        <v>4</v>
      </c>
      <c r="K134" s="2">
        <v>100</v>
      </c>
      <c r="L134" s="2">
        <v>710000000</v>
      </c>
      <c r="M134" s="3" t="s">
        <v>5</v>
      </c>
      <c r="N134" s="3" t="s">
        <v>138</v>
      </c>
      <c r="O134" s="14" t="s">
        <v>6</v>
      </c>
      <c r="P134" s="4"/>
      <c r="Q134" s="4" t="s">
        <v>150</v>
      </c>
      <c r="R134" s="15" t="s">
        <v>133</v>
      </c>
      <c r="S134" s="16"/>
      <c r="T134" s="4"/>
      <c r="U134" s="4"/>
      <c r="V134" s="32"/>
      <c r="W134" s="32">
        <v>14928000</v>
      </c>
      <c r="X134" s="32">
        <f t="shared" si="10"/>
        <v>16719360.000000002</v>
      </c>
      <c r="Y134" s="4"/>
      <c r="Z134" s="4">
        <v>2016</v>
      </c>
      <c r="AA134" s="18"/>
    </row>
    <row r="135" spans="1:27" ht="102" customHeight="1" x14ac:dyDescent="0.25">
      <c r="A135" s="17" t="s">
        <v>474</v>
      </c>
      <c r="B135" s="1" t="s">
        <v>0</v>
      </c>
      <c r="C135" s="1" t="s">
        <v>145</v>
      </c>
      <c r="D135" s="31" t="s">
        <v>148</v>
      </c>
      <c r="E135" s="27" t="s">
        <v>475</v>
      </c>
      <c r="F135" s="27" t="s">
        <v>149</v>
      </c>
      <c r="G135" s="27" t="s">
        <v>476</v>
      </c>
      <c r="H135" s="2" t="s">
        <v>477</v>
      </c>
      <c r="I135" s="2" t="s">
        <v>478</v>
      </c>
      <c r="J135" s="4" t="s">
        <v>4</v>
      </c>
      <c r="K135" s="2">
        <v>100</v>
      </c>
      <c r="L135" s="2">
        <v>710000000</v>
      </c>
      <c r="M135" s="3" t="s">
        <v>5</v>
      </c>
      <c r="N135" s="3" t="s">
        <v>138</v>
      </c>
      <c r="O135" s="14" t="s">
        <v>6</v>
      </c>
      <c r="P135" s="4"/>
      <c r="Q135" s="4" t="s">
        <v>150</v>
      </c>
      <c r="R135" s="15" t="s">
        <v>133</v>
      </c>
      <c r="S135" s="16"/>
      <c r="T135" s="4"/>
      <c r="U135" s="4"/>
      <c r="V135" s="32"/>
      <c r="W135" s="32">
        <v>14000000</v>
      </c>
      <c r="X135" s="32">
        <f t="shared" si="10"/>
        <v>15680000.000000002</v>
      </c>
      <c r="Y135" s="4"/>
      <c r="Z135" s="4">
        <v>2016</v>
      </c>
      <c r="AA135" s="18"/>
    </row>
    <row r="136" spans="1:27" ht="85.5" customHeight="1" x14ac:dyDescent="0.25">
      <c r="A136" s="17" t="s">
        <v>481</v>
      </c>
      <c r="B136" s="1" t="s">
        <v>0</v>
      </c>
      <c r="C136" s="1" t="s">
        <v>132</v>
      </c>
      <c r="D136" s="31" t="s">
        <v>41</v>
      </c>
      <c r="E136" s="27" t="s">
        <v>42</v>
      </c>
      <c r="F136" s="27" t="s">
        <v>41</v>
      </c>
      <c r="G136" s="27" t="s">
        <v>42</v>
      </c>
      <c r="H136" s="2" t="s">
        <v>479</v>
      </c>
      <c r="I136" s="2" t="s">
        <v>480</v>
      </c>
      <c r="J136" s="4" t="s">
        <v>4</v>
      </c>
      <c r="K136" s="2">
        <v>80</v>
      </c>
      <c r="L136" s="2">
        <v>710000000</v>
      </c>
      <c r="M136" s="3" t="s">
        <v>5</v>
      </c>
      <c r="N136" s="3" t="s">
        <v>138</v>
      </c>
      <c r="O136" s="14" t="s">
        <v>6</v>
      </c>
      <c r="P136" s="4"/>
      <c r="Q136" s="4" t="s">
        <v>150</v>
      </c>
      <c r="R136" s="15" t="s">
        <v>133</v>
      </c>
      <c r="S136" s="16"/>
      <c r="T136" s="4"/>
      <c r="U136" s="4"/>
      <c r="V136" s="32"/>
      <c r="W136" s="32">
        <v>0</v>
      </c>
      <c r="X136" s="32">
        <f t="shared" si="10"/>
        <v>0</v>
      </c>
      <c r="Y136" s="4"/>
      <c r="Z136" s="4">
        <v>2016</v>
      </c>
      <c r="AA136" s="18" t="s">
        <v>549</v>
      </c>
    </row>
    <row r="137" spans="1:27" ht="51" customHeight="1" x14ac:dyDescent="0.25">
      <c r="A137" s="17" t="s">
        <v>486</v>
      </c>
      <c r="B137" s="1" t="s">
        <v>0</v>
      </c>
      <c r="C137" s="1" t="s">
        <v>482</v>
      </c>
      <c r="D137" s="31" t="s">
        <v>544</v>
      </c>
      <c r="E137" s="27" t="s">
        <v>483</v>
      </c>
      <c r="F137" s="27" t="s">
        <v>544</v>
      </c>
      <c r="G137" s="27" t="s">
        <v>484</v>
      </c>
      <c r="H137" s="2" t="s">
        <v>487</v>
      </c>
      <c r="I137" s="2" t="s">
        <v>485</v>
      </c>
      <c r="J137" s="4" t="s">
        <v>4</v>
      </c>
      <c r="K137" s="2">
        <v>0</v>
      </c>
      <c r="L137" s="2">
        <v>710000000</v>
      </c>
      <c r="M137" s="3" t="s">
        <v>5</v>
      </c>
      <c r="N137" s="3" t="s">
        <v>384</v>
      </c>
      <c r="O137" s="14" t="s">
        <v>6</v>
      </c>
      <c r="P137" s="4"/>
      <c r="Q137" s="4" t="s">
        <v>488</v>
      </c>
      <c r="R137" s="15" t="s">
        <v>133</v>
      </c>
      <c r="S137" s="16"/>
      <c r="T137" s="4"/>
      <c r="U137" s="4"/>
      <c r="V137" s="32"/>
      <c r="W137" s="32">
        <v>0</v>
      </c>
      <c r="X137" s="32">
        <f t="shared" si="10"/>
        <v>0</v>
      </c>
      <c r="Y137" s="4"/>
      <c r="Z137" s="4">
        <v>2016</v>
      </c>
      <c r="AA137" s="18"/>
    </row>
    <row r="138" spans="1:27" ht="51" customHeight="1" x14ac:dyDescent="0.25">
      <c r="A138" s="17" t="s">
        <v>675</v>
      </c>
      <c r="B138" s="1" t="s">
        <v>0</v>
      </c>
      <c r="C138" s="1" t="s">
        <v>482</v>
      </c>
      <c r="D138" s="31" t="s">
        <v>544</v>
      </c>
      <c r="E138" s="27" t="s">
        <v>483</v>
      </c>
      <c r="F138" s="27" t="s">
        <v>544</v>
      </c>
      <c r="G138" s="27" t="s">
        <v>484</v>
      </c>
      <c r="H138" s="2" t="s">
        <v>487</v>
      </c>
      <c r="I138" s="2" t="s">
        <v>485</v>
      </c>
      <c r="J138" s="4" t="s">
        <v>4</v>
      </c>
      <c r="K138" s="2">
        <v>0</v>
      </c>
      <c r="L138" s="2">
        <v>710000000</v>
      </c>
      <c r="M138" s="3" t="s">
        <v>5</v>
      </c>
      <c r="N138" s="3" t="s">
        <v>596</v>
      </c>
      <c r="O138" s="14" t="s">
        <v>6</v>
      </c>
      <c r="P138" s="4"/>
      <c r="Q138" s="4" t="s">
        <v>488</v>
      </c>
      <c r="R138" s="15" t="s">
        <v>133</v>
      </c>
      <c r="S138" s="16"/>
      <c r="T138" s="4"/>
      <c r="U138" s="4"/>
      <c r="V138" s="32"/>
      <c r="W138" s="32">
        <v>21750000</v>
      </c>
      <c r="X138" s="32">
        <f t="shared" si="10"/>
        <v>24360000.000000004</v>
      </c>
      <c r="Y138" s="4"/>
      <c r="Z138" s="4" t="s">
        <v>698</v>
      </c>
      <c r="AA138" s="18" t="s">
        <v>699</v>
      </c>
    </row>
    <row r="139" spans="1:27" ht="76.5" customHeight="1" x14ac:dyDescent="0.25">
      <c r="A139" s="17" t="s">
        <v>495</v>
      </c>
      <c r="B139" s="1" t="s">
        <v>85</v>
      </c>
      <c r="C139" s="1" t="s">
        <v>139</v>
      </c>
      <c r="D139" s="21" t="s">
        <v>86</v>
      </c>
      <c r="E139" s="21" t="s">
        <v>356</v>
      </c>
      <c r="F139" s="21" t="s">
        <v>545</v>
      </c>
      <c r="G139" s="21" t="s">
        <v>363</v>
      </c>
      <c r="H139" s="21" t="s">
        <v>87</v>
      </c>
      <c r="I139" s="21" t="s">
        <v>499</v>
      </c>
      <c r="J139" s="4" t="s">
        <v>38</v>
      </c>
      <c r="K139" s="4">
        <v>0</v>
      </c>
      <c r="L139" s="2">
        <v>710000000</v>
      </c>
      <c r="M139" s="3" t="s">
        <v>5</v>
      </c>
      <c r="N139" s="3" t="s">
        <v>496</v>
      </c>
      <c r="O139" s="4" t="s">
        <v>88</v>
      </c>
      <c r="P139" s="14"/>
      <c r="Q139" s="4" t="s">
        <v>497</v>
      </c>
      <c r="R139" s="15" t="s">
        <v>133</v>
      </c>
      <c r="S139" s="4"/>
      <c r="T139" s="16"/>
      <c r="U139" s="4"/>
      <c r="V139" s="4"/>
      <c r="W139" s="32">
        <v>10800000</v>
      </c>
      <c r="X139" s="32">
        <f>W139</f>
        <v>10800000</v>
      </c>
      <c r="Y139" s="32"/>
      <c r="Z139" s="4">
        <v>2016</v>
      </c>
      <c r="AA139" s="4"/>
    </row>
    <row r="140" spans="1:27" ht="60" customHeight="1" x14ac:dyDescent="0.25">
      <c r="A140" s="17" t="s">
        <v>522</v>
      </c>
      <c r="B140" s="1" t="s">
        <v>0</v>
      </c>
      <c r="C140" s="1" t="s">
        <v>295</v>
      </c>
      <c r="D140" s="21" t="s">
        <v>296</v>
      </c>
      <c r="E140" s="27" t="s">
        <v>301</v>
      </c>
      <c r="F140" s="21" t="s">
        <v>296</v>
      </c>
      <c r="G140" s="27" t="s">
        <v>301</v>
      </c>
      <c r="H140" s="2" t="s">
        <v>490</v>
      </c>
      <c r="I140" s="2" t="s">
        <v>491</v>
      </c>
      <c r="J140" s="4" t="s">
        <v>38</v>
      </c>
      <c r="K140" s="2">
        <v>50</v>
      </c>
      <c r="L140" s="2">
        <v>710000000</v>
      </c>
      <c r="M140" s="3" t="s">
        <v>5</v>
      </c>
      <c r="N140" s="3" t="s">
        <v>138</v>
      </c>
      <c r="O140" s="14" t="s">
        <v>6</v>
      </c>
      <c r="P140" s="4"/>
      <c r="Q140" s="4" t="s">
        <v>150</v>
      </c>
      <c r="R140" s="15" t="s">
        <v>133</v>
      </c>
      <c r="S140" s="16"/>
      <c r="T140" s="4"/>
      <c r="U140" s="4"/>
      <c r="V140" s="32"/>
      <c r="W140" s="32">
        <v>118675284.7</v>
      </c>
      <c r="X140" s="32">
        <f t="shared" ref="X140" si="11">W140*1.12</f>
        <v>132916318.86400002</v>
      </c>
      <c r="Y140" s="4" t="s">
        <v>39</v>
      </c>
      <c r="Z140" s="4">
        <v>2016</v>
      </c>
      <c r="AA140" s="18"/>
    </row>
    <row r="141" spans="1:27" ht="76.5" customHeight="1" x14ac:dyDescent="0.25">
      <c r="A141" s="17" t="s">
        <v>523</v>
      </c>
      <c r="B141" s="1" t="s">
        <v>0</v>
      </c>
      <c r="C141" s="1" t="s">
        <v>525</v>
      </c>
      <c r="D141" s="21" t="s">
        <v>524</v>
      </c>
      <c r="E141" s="21" t="s">
        <v>526</v>
      </c>
      <c r="F141" s="21" t="s">
        <v>524</v>
      </c>
      <c r="G141" s="21" t="s">
        <v>526</v>
      </c>
      <c r="H141" s="21"/>
      <c r="I141" s="21"/>
      <c r="J141" s="4" t="s">
        <v>38</v>
      </c>
      <c r="K141" s="2">
        <v>50</v>
      </c>
      <c r="L141" s="2">
        <v>710000000</v>
      </c>
      <c r="M141" s="3" t="s">
        <v>5</v>
      </c>
      <c r="N141" s="3" t="s">
        <v>138</v>
      </c>
      <c r="O141" s="14" t="s">
        <v>130</v>
      </c>
      <c r="P141" s="4"/>
      <c r="Q141" s="4" t="s">
        <v>150</v>
      </c>
      <c r="R141" s="15" t="s">
        <v>133</v>
      </c>
      <c r="S141" s="16"/>
      <c r="T141" s="4"/>
      <c r="U141" s="4"/>
      <c r="V141" s="32"/>
      <c r="W141" s="32">
        <v>643696.19999999995</v>
      </c>
      <c r="X141" s="32">
        <f t="shared" ref="X141:X142" si="12">W141*1.12</f>
        <v>720939.74400000006</v>
      </c>
      <c r="Y141" s="4"/>
      <c r="Z141" s="4">
        <v>2016</v>
      </c>
      <c r="AA141" s="18"/>
    </row>
    <row r="142" spans="1:27" ht="63.75" customHeight="1" x14ac:dyDescent="0.25">
      <c r="A142" s="17" t="s">
        <v>540</v>
      </c>
      <c r="B142" s="1" t="s">
        <v>0</v>
      </c>
      <c r="C142" s="1" t="s">
        <v>467</v>
      </c>
      <c r="D142" s="31" t="s">
        <v>468</v>
      </c>
      <c r="E142" s="43" t="s">
        <v>469</v>
      </c>
      <c r="F142" s="27" t="s">
        <v>468</v>
      </c>
      <c r="G142" s="43" t="s">
        <v>469</v>
      </c>
      <c r="H142" s="2" t="s">
        <v>541</v>
      </c>
      <c r="I142" s="2" t="s">
        <v>542</v>
      </c>
      <c r="J142" s="4" t="s">
        <v>4</v>
      </c>
      <c r="K142" s="2">
        <v>100</v>
      </c>
      <c r="L142" s="2">
        <v>710000000</v>
      </c>
      <c r="M142" s="3" t="s">
        <v>5</v>
      </c>
      <c r="N142" s="3" t="s">
        <v>384</v>
      </c>
      <c r="O142" s="14" t="s">
        <v>6</v>
      </c>
      <c r="P142" s="4"/>
      <c r="Q142" s="4" t="s">
        <v>150</v>
      </c>
      <c r="R142" s="15" t="s">
        <v>133</v>
      </c>
      <c r="S142" s="16"/>
      <c r="T142" s="4"/>
      <c r="U142" s="4"/>
      <c r="V142" s="32"/>
      <c r="W142" s="32">
        <v>36646400</v>
      </c>
      <c r="X142" s="32">
        <f t="shared" si="12"/>
        <v>41043968.000000007</v>
      </c>
      <c r="Y142" s="4"/>
      <c r="Z142" s="4">
        <v>2016</v>
      </c>
      <c r="AA142" s="18"/>
    </row>
    <row r="143" spans="1:27" ht="76.5" customHeight="1" x14ac:dyDescent="0.25">
      <c r="A143" s="17" t="s">
        <v>558</v>
      </c>
      <c r="B143" s="1" t="s">
        <v>85</v>
      </c>
      <c r="C143" s="1" t="s">
        <v>139</v>
      </c>
      <c r="D143" s="21" t="s">
        <v>86</v>
      </c>
      <c r="E143" s="21" t="s">
        <v>356</v>
      </c>
      <c r="F143" s="21" t="s">
        <v>86</v>
      </c>
      <c r="G143" s="21" t="s">
        <v>363</v>
      </c>
      <c r="H143" s="21" t="s">
        <v>87</v>
      </c>
      <c r="I143" s="21" t="s">
        <v>499</v>
      </c>
      <c r="J143" s="4" t="s">
        <v>38</v>
      </c>
      <c r="K143" s="4">
        <v>0</v>
      </c>
      <c r="L143" s="2">
        <v>710000000</v>
      </c>
      <c r="M143" s="3" t="s">
        <v>5</v>
      </c>
      <c r="N143" s="3" t="s">
        <v>551</v>
      </c>
      <c r="O143" s="4" t="s">
        <v>88</v>
      </c>
      <c r="P143" s="14"/>
      <c r="Q143" s="4" t="s">
        <v>559</v>
      </c>
      <c r="R143" s="15" t="s">
        <v>133</v>
      </c>
      <c r="S143" s="4"/>
      <c r="T143" s="16"/>
      <c r="U143" s="4"/>
      <c r="V143" s="4"/>
      <c r="W143" s="32">
        <v>10687500</v>
      </c>
      <c r="X143" s="32">
        <f>W143</f>
        <v>10687500</v>
      </c>
      <c r="Y143" s="32"/>
      <c r="Z143" s="4">
        <v>2016</v>
      </c>
      <c r="AA143" s="4"/>
    </row>
    <row r="144" spans="1:27" ht="89.25" customHeight="1" x14ac:dyDescent="0.25">
      <c r="A144" s="17" t="s">
        <v>567</v>
      </c>
      <c r="B144" s="1" t="s">
        <v>85</v>
      </c>
      <c r="C144" s="1" t="s">
        <v>568</v>
      </c>
      <c r="D144" s="21" t="s">
        <v>569</v>
      </c>
      <c r="E144" s="21" t="s">
        <v>570</v>
      </c>
      <c r="F144" s="21" t="s">
        <v>571</v>
      </c>
      <c r="G144" s="21" t="s">
        <v>570</v>
      </c>
      <c r="H144" s="21" t="s">
        <v>574</v>
      </c>
      <c r="I144" s="21" t="s">
        <v>572</v>
      </c>
      <c r="J144" s="57" t="s">
        <v>4</v>
      </c>
      <c r="K144" s="57">
        <v>50</v>
      </c>
      <c r="L144" s="2">
        <v>710000000</v>
      </c>
      <c r="M144" s="3" t="s">
        <v>5</v>
      </c>
      <c r="N144" s="3" t="s">
        <v>516</v>
      </c>
      <c r="O144" s="14" t="s">
        <v>573</v>
      </c>
      <c r="P144" s="58"/>
      <c r="Q144" s="4" t="s">
        <v>150</v>
      </c>
      <c r="R144" s="15" t="s">
        <v>133</v>
      </c>
      <c r="S144" s="57"/>
      <c r="T144" s="57"/>
      <c r="U144" s="59"/>
      <c r="V144" s="59"/>
      <c r="W144" s="59">
        <v>126000000</v>
      </c>
      <c r="X144" s="59">
        <f>W144*1.12</f>
        <v>141120000</v>
      </c>
      <c r="Y144" s="57"/>
      <c r="Z144" s="4">
        <v>2016</v>
      </c>
      <c r="AA144" s="60"/>
    </row>
    <row r="145" spans="1:27" ht="51" customHeight="1" x14ac:dyDescent="0.25">
      <c r="A145" s="17" t="s">
        <v>575</v>
      </c>
      <c r="B145" s="1" t="s">
        <v>0</v>
      </c>
      <c r="C145" s="56" t="s">
        <v>576</v>
      </c>
      <c r="D145" s="21" t="s">
        <v>577</v>
      </c>
      <c r="E145" s="21" t="s">
        <v>578</v>
      </c>
      <c r="F145" s="21" t="s">
        <v>579</v>
      </c>
      <c r="G145" s="21" t="s">
        <v>578</v>
      </c>
      <c r="H145" s="21" t="s">
        <v>580</v>
      </c>
      <c r="I145" s="21" t="s">
        <v>581</v>
      </c>
      <c r="J145" s="57" t="s">
        <v>4</v>
      </c>
      <c r="K145" s="57">
        <v>100</v>
      </c>
      <c r="L145" s="2">
        <v>710000000</v>
      </c>
      <c r="M145" s="3" t="s">
        <v>5</v>
      </c>
      <c r="N145" s="3" t="s">
        <v>516</v>
      </c>
      <c r="O145" s="14" t="s">
        <v>131</v>
      </c>
      <c r="P145" s="58"/>
      <c r="Q145" s="4" t="s">
        <v>582</v>
      </c>
      <c r="R145" s="15" t="s">
        <v>133</v>
      </c>
      <c r="S145" s="57"/>
      <c r="T145" s="57"/>
      <c r="U145" s="59"/>
      <c r="V145" s="59"/>
      <c r="W145" s="59">
        <v>0</v>
      </c>
      <c r="X145" s="59">
        <f>W145*1.12</f>
        <v>0</v>
      </c>
      <c r="Y145" s="57"/>
      <c r="Z145" s="4">
        <v>2016</v>
      </c>
      <c r="AA145" s="60"/>
    </row>
    <row r="146" spans="1:27" ht="51" customHeight="1" x14ac:dyDescent="0.25">
      <c r="A146" s="17" t="s">
        <v>585</v>
      </c>
      <c r="B146" s="1" t="s">
        <v>0</v>
      </c>
      <c r="C146" s="56" t="s">
        <v>576</v>
      </c>
      <c r="D146" s="21" t="s">
        <v>577</v>
      </c>
      <c r="E146" s="21" t="s">
        <v>578</v>
      </c>
      <c r="F146" s="21" t="s">
        <v>579</v>
      </c>
      <c r="G146" s="21" t="s">
        <v>578</v>
      </c>
      <c r="H146" s="21" t="s">
        <v>580</v>
      </c>
      <c r="I146" s="21" t="s">
        <v>581</v>
      </c>
      <c r="J146" s="57" t="s">
        <v>40</v>
      </c>
      <c r="K146" s="57">
        <v>100</v>
      </c>
      <c r="L146" s="2">
        <v>710000000</v>
      </c>
      <c r="M146" s="3" t="s">
        <v>5</v>
      </c>
      <c r="N146" s="3" t="s">
        <v>516</v>
      </c>
      <c r="O146" s="14" t="s">
        <v>131</v>
      </c>
      <c r="P146" s="58"/>
      <c r="Q146" s="4" t="s">
        <v>582</v>
      </c>
      <c r="R146" s="15" t="s">
        <v>133</v>
      </c>
      <c r="S146" s="57"/>
      <c r="T146" s="57"/>
      <c r="U146" s="59"/>
      <c r="V146" s="59"/>
      <c r="W146" s="59">
        <v>2000000</v>
      </c>
      <c r="X146" s="59">
        <f>W146*1.12</f>
        <v>2240000</v>
      </c>
      <c r="Y146" s="57"/>
      <c r="Z146" s="4">
        <v>2016</v>
      </c>
      <c r="AA146" s="58" t="s">
        <v>586</v>
      </c>
    </row>
    <row r="147" spans="1:27" ht="63.75" customHeight="1" x14ac:dyDescent="0.25">
      <c r="A147" s="17" t="s">
        <v>591</v>
      </c>
      <c r="B147" s="1" t="s">
        <v>0</v>
      </c>
      <c r="C147" s="1" t="s">
        <v>467</v>
      </c>
      <c r="D147" s="31" t="s">
        <v>468</v>
      </c>
      <c r="E147" s="43" t="s">
        <v>469</v>
      </c>
      <c r="F147" s="27" t="s">
        <v>468</v>
      </c>
      <c r="G147" s="43" t="s">
        <v>469</v>
      </c>
      <c r="H147" s="2" t="s">
        <v>592</v>
      </c>
      <c r="I147" s="2" t="s">
        <v>593</v>
      </c>
      <c r="J147" s="4" t="s">
        <v>4</v>
      </c>
      <c r="K147" s="2">
        <v>0</v>
      </c>
      <c r="L147" s="2">
        <v>710000000</v>
      </c>
      <c r="M147" s="3" t="s">
        <v>5</v>
      </c>
      <c r="N147" s="3" t="s">
        <v>594</v>
      </c>
      <c r="O147" s="14" t="s">
        <v>6</v>
      </c>
      <c r="P147" s="4"/>
      <c r="Q147" s="4" t="s">
        <v>150</v>
      </c>
      <c r="R147" s="15" t="s">
        <v>133</v>
      </c>
      <c r="S147" s="16"/>
      <c r="T147" s="4"/>
      <c r="U147" s="4"/>
      <c r="V147" s="32"/>
      <c r="W147" s="32">
        <v>30444800</v>
      </c>
      <c r="X147" s="32">
        <f t="shared" ref="X147" si="13">W147*1.12</f>
        <v>34098176</v>
      </c>
      <c r="Y147" s="4"/>
      <c r="Z147" s="4">
        <v>2016</v>
      </c>
      <c r="AA147" s="58"/>
    </row>
    <row r="148" spans="1:27" ht="114.75" customHeight="1" x14ac:dyDescent="0.25">
      <c r="A148" s="17" t="s">
        <v>598</v>
      </c>
      <c r="B148" s="1" t="s">
        <v>0</v>
      </c>
      <c r="C148" s="1" t="s">
        <v>415</v>
      </c>
      <c r="D148" s="26" t="s">
        <v>416</v>
      </c>
      <c r="E148" s="26" t="s">
        <v>599</v>
      </c>
      <c r="F148" s="2" t="s">
        <v>416</v>
      </c>
      <c r="G148" s="2" t="s">
        <v>599</v>
      </c>
      <c r="H148" s="27" t="s">
        <v>600</v>
      </c>
      <c r="I148" s="1" t="s">
        <v>601</v>
      </c>
      <c r="J148" s="4" t="s">
        <v>4</v>
      </c>
      <c r="K148" s="2">
        <v>80</v>
      </c>
      <c r="L148" s="2">
        <v>710000000</v>
      </c>
      <c r="M148" s="3" t="s">
        <v>5</v>
      </c>
      <c r="N148" s="3" t="s">
        <v>516</v>
      </c>
      <c r="O148" s="14" t="s">
        <v>6</v>
      </c>
      <c r="P148" s="4"/>
      <c r="Q148" s="4" t="s">
        <v>150</v>
      </c>
      <c r="R148" s="15" t="s">
        <v>133</v>
      </c>
      <c r="S148" s="16"/>
      <c r="T148" s="4"/>
      <c r="U148" s="4"/>
      <c r="V148" s="32"/>
      <c r="W148" s="32">
        <v>30457142.857142854</v>
      </c>
      <c r="X148" s="32">
        <f>W148*1.12</f>
        <v>34112000</v>
      </c>
      <c r="Y148" s="4"/>
      <c r="Z148" s="4">
        <v>2016</v>
      </c>
      <c r="AA148" s="58"/>
    </row>
    <row r="149" spans="1:27" ht="51" customHeight="1" x14ac:dyDescent="0.25">
      <c r="A149" s="17" t="s">
        <v>606</v>
      </c>
      <c r="B149" s="1" t="s">
        <v>0</v>
      </c>
      <c r="C149" s="1" t="s">
        <v>295</v>
      </c>
      <c r="D149" s="26" t="s">
        <v>296</v>
      </c>
      <c r="E149" s="26" t="s">
        <v>301</v>
      </c>
      <c r="F149" s="2" t="s">
        <v>296</v>
      </c>
      <c r="G149" s="2" t="s">
        <v>301</v>
      </c>
      <c r="H149" s="27" t="s">
        <v>607</v>
      </c>
      <c r="I149" s="1" t="s">
        <v>608</v>
      </c>
      <c r="J149" s="4" t="s">
        <v>38</v>
      </c>
      <c r="K149" s="2">
        <v>50</v>
      </c>
      <c r="L149" s="2">
        <v>710000000</v>
      </c>
      <c r="M149" s="3" t="s">
        <v>5</v>
      </c>
      <c r="N149" s="3" t="s">
        <v>516</v>
      </c>
      <c r="O149" s="14" t="s">
        <v>6</v>
      </c>
      <c r="P149" s="4"/>
      <c r="Q149" s="4" t="s">
        <v>150</v>
      </c>
      <c r="R149" s="15" t="s">
        <v>133</v>
      </c>
      <c r="S149" s="16"/>
      <c r="T149" s="4"/>
      <c r="U149" s="4"/>
      <c r="V149" s="32"/>
      <c r="W149" s="32">
        <v>74448522</v>
      </c>
      <c r="X149" s="32">
        <f>W149*1.12</f>
        <v>83382344.640000001</v>
      </c>
      <c r="Y149" s="4" t="s">
        <v>39</v>
      </c>
      <c r="Z149" s="4">
        <v>2016</v>
      </c>
      <c r="AA149" s="58"/>
    </row>
    <row r="150" spans="1:27" ht="63.75" customHeight="1" x14ac:dyDescent="0.25">
      <c r="A150" s="17" t="s">
        <v>609</v>
      </c>
      <c r="B150" s="1" t="s">
        <v>0</v>
      </c>
      <c r="C150" s="1" t="s">
        <v>610</v>
      </c>
      <c r="D150" s="26" t="s">
        <v>611</v>
      </c>
      <c r="E150" s="26" t="s">
        <v>612</v>
      </c>
      <c r="F150" s="2" t="s">
        <v>611</v>
      </c>
      <c r="G150" s="26" t="s">
        <v>612</v>
      </c>
      <c r="H150" s="26" t="s">
        <v>613</v>
      </c>
      <c r="I150" s="26" t="s">
        <v>614</v>
      </c>
      <c r="J150" s="4" t="s">
        <v>38</v>
      </c>
      <c r="K150" s="2">
        <v>0</v>
      </c>
      <c r="L150" s="2">
        <v>710000000</v>
      </c>
      <c r="M150" s="3" t="s">
        <v>5</v>
      </c>
      <c r="N150" s="3" t="s">
        <v>516</v>
      </c>
      <c r="O150" s="14" t="s">
        <v>6</v>
      </c>
      <c r="P150" s="4"/>
      <c r="Q150" s="4" t="s">
        <v>615</v>
      </c>
      <c r="R150" s="15" t="s">
        <v>616</v>
      </c>
      <c r="S150" s="16"/>
      <c r="T150" s="4"/>
      <c r="U150" s="4"/>
      <c r="V150" s="32"/>
      <c r="W150" s="32">
        <v>42420</v>
      </c>
      <c r="X150" s="32">
        <f t="shared" ref="X150" si="14">W150*1.12</f>
        <v>47510.400000000001</v>
      </c>
      <c r="Y150" s="4"/>
      <c r="Z150" s="4" t="s">
        <v>700</v>
      </c>
      <c r="AA150" s="58"/>
    </row>
    <row r="151" spans="1:27" ht="76.5" customHeight="1" x14ac:dyDescent="0.25">
      <c r="A151" s="17" t="s">
        <v>642</v>
      </c>
      <c r="B151" s="1" t="s">
        <v>0</v>
      </c>
      <c r="C151" s="1" t="s">
        <v>142</v>
      </c>
      <c r="D151" s="26" t="s">
        <v>147</v>
      </c>
      <c r="E151" s="26" t="s">
        <v>646</v>
      </c>
      <c r="F151" s="2" t="s">
        <v>147</v>
      </c>
      <c r="G151" s="2" t="s">
        <v>646</v>
      </c>
      <c r="H151" s="27" t="s">
        <v>686</v>
      </c>
      <c r="I151" s="1" t="s">
        <v>647</v>
      </c>
      <c r="J151" s="4" t="s">
        <v>38</v>
      </c>
      <c r="K151" s="2">
        <v>80</v>
      </c>
      <c r="L151" s="2">
        <v>710000000</v>
      </c>
      <c r="M151" s="3" t="s">
        <v>648</v>
      </c>
      <c r="N151" s="3" t="s">
        <v>516</v>
      </c>
      <c r="O151" s="14" t="s">
        <v>76</v>
      </c>
      <c r="P151" s="4"/>
      <c r="Q151" s="4" t="s">
        <v>150</v>
      </c>
      <c r="R151" s="15" t="s">
        <v>133</v>
      </c>
      <c r="S151" s="16"/>
      <c r="T151" s="4"/>
      <c r="U151" s="4"/>
      <c r="V151" s="32"/>
      <c r="W151" s="32">
        <v>800000</v>
      </c>
      <c r="X151" s="32">
        <f t="shared" ref="X151:X156" si="15">W151*1.12</f>
        <v>896000.00000000012</v>
      </c>
      <c r="Y151" s="4"/>
      <c r="Z151" s="4">
        <v>2016</v>
      </c>
      <c r="AA151" s="58"/>
    </row>
    <row r="152" spans="1:27" ht="76.5" customHeight="1" x14ac:dyDescent="0.25">
      <c r="A152" s="17" t="s">
        <v>643</v>
      </c>
      <c r="B152" s="1" t="s">
        <v>0</v>
      </c>
      <c r="C152" s="1" t="s">
        <v>142</v>
      </c>
      <c r="D152" s="26" t="s">
        <v>147</v>
      </c>
      <c r="E152" s="26" t="s">
        <v>649</v>
      </c>
      <c r="F152" s="2" t="s">
        <v>147</v>
      </c>
      <c r="G152" s="2" t="s">
        <v>649</v>
      </c>
      <c r="H152" s="27" t="s">
        <v>687</v>
      </c>
      <c r="I152" s="1" t="s">
        <v>650</v>
      </c>
      <c r="J152" s="4" t="s">
        <v>38</v>
      </c>
      <c r="K152" s="2">
        <v>80</v>
      </c>
      <c r="L152" s="2">
        <v>710000000</v>
      </c>
      <c r="M152" s="3" t="s">
        <v>648</v>
      </c>
      <c r="N152" s="3" t="s">
        <v>688</v>
      </c>
      <c r="O152" s="14" t="s">
        <v>131</v>
      </c>
      <c r="P152" s="4"/>
      <c r="Q152" s="4" t="s">
        <v>150</v>
      </c>
      <c r="R152" s="15" t="s">
        <v>133</v>
      </c>
      <c r="S152" s="16"/>
      <c r="T152" s="4"/>
      <c r="U152" s="4"/>
      <c r="V152" s="32"/>
      <c r="W152" s="32">
        <v>800000</v>
      </c>
      <c r="X152" s="32">
        <f t="shared" si="15"/>
        <v>896000.00000000012</v>
      </c>
      <c r="Y152" s="4"/>
      <c r="Z152" s="4">
        <v>2016</v>
      </c>
      <c r="AA152" s="58"/>
    </row>
    <row r="153" spans="1:27" ht="127.5" customHeight="1" x14ac:dyDescent="0.25">
      <c r="A153" s="17" t="s">
        <v>644</v>
      </c>
      <c r="B153" s="1" t="s">
        <v>0</v>
      </c>
      <c r="C153" s="1" t="s">
        <v>651</v>
      </c>
      <c r="D153" s="26" t="s">
        <v>652</v>
      </c>
      <c r="E153" s="26" t="s">
        <v>653</v>
      </c>
      <c r="F153" s="2" t="s">
        <v>654</v>
      </c>
      <c r="G153" s="2" t="s">
        <v>655</v>
      </c>
      <c r="H153" s="27" t="s">
        <v>656</v>
      </c>
      <c r="I153" s="1" t="s">
        <v>657</v>
      </c>
      <c r="J153" s="4" t="s">
        <v>38</v>
      </c>
      <c r="K153" s="2">
        <v>80</v>
      </c>
      <c r="L153" s="2">
        <v>710000000</v>
      </c>
      <c r="M153" s="3" t="s">
        <v>648</v>
      </c>
      <c r="N153" s="3" t="s">
        <v>516</v>
      </c>
      <c r="O153" s="14" t="s">
        <v>76</v>
      </c>
      <c r="P153" s="4"/>
      <c r="Q153" s="4" t="s">
        <v>150</v>
      </c>
      <c r="R153" s="15" t="s">
        <v>133</v>
      </c>
      <c r="S153" s="16"/>
      <c r="T153" s="4"/>
      <c r="U153" s="4"/>
      <c r="V153" s="32"/>
      <c r="W153" s="32">
        <v>5062000</v>
      </c>
      <c r="X153" s="32">
        <f t="shared" si="15"/>
        <v>5669440.0000000009</v>
      </c>
      <c r="Y153" s="4" t="s">
        <v>39</v>
      </c>
      <c r="Z153" s="4">
        <v>2016</v>
      </c>
      <c r="AA153" s="58"/>
    </row>
    <row r="154" spans="1:27" ht="127.5" customHeight="1" x14ac:dyDescent="0.25">
      <c r="A154" s="17" t="s">
        <v>645</v>
      </c>
      <c r="B154" s="1" t="s">
        <v>0</v>
      </c>
      <c r="C154" s="1" t="s">
        <v>651</v>
      </c>
      <c r="D154" s="26" t="s">
        <v>652</v>
      </c>
      <c r="E154" s="26" t="s">
        <v>658</v>
      </c>
      <c r="F154" s="2" t="s">
        <v>654</v>
      </c>
      <c r="G154" s="2" t="s">
        <v>659</v>
      </c>
      <c r="H154" s="27" t="s">
        <v>660</v>
      </c>
      <c r="I154" s="1" t="s">
        <v>661</v>
      </c>
      <c r="J154" s="4" t="s">
        <v>38</v>
      </c>
      <c r="K154" s="2">
        <v>80</v>
      </c>
      <c r="L154" s="2">
        <v>710000000</v>
      </c>
      <c r="M154" s="3" t="s">
        <v>5</v>
      </c>
      <c r="N154" s="3" t="s">
        <v>516</v>
      </c>
      <c r="O154" s="14" t="s">
        <v>131</v>
      </c>
      <c r="P154" s="4"/>
      <c r="Q154" s="4" t="s">
        <v>150</v>
      </c>
      <c r="R154" s="15" t="s">
        <v>133</v>
      </c>
      <c r="S154" s="16"/>
      <c r="T154" s="4"/>
      <c r="U154" s="4"/>
      <c r="V154" s="32"/>
      <c r="W154" s="32">
        <v>1621000</v>
      </c>
      <c r="X154" s="32">
        <f t="shared" si="15"/>
        <v>1815520.0000000002</v>
      </c>
      <c r="Y154" s="4" t="s">
        <v>39</v>
      </c>
      <c r="Z154" s="4">
        <v>2016</v>
      </c>
      <c r="AA154" s="58"/>
    </row>
    <row r="155" spans="1:27" ht="76.5" x14ac:dyDescent="0.25">
      <c r="A155" s="17" t="s">
        <v>662</v>
      </c>
      <c r="B155" s="1" t="s">
        <v>0</v>
      </c>
      <c r="C155" s="1" t="s">
        <v>664</v>
      </c>
      <c r="D155" s="26" t="s">
        <v>665</v>
      </c>
      <c r="E155" s="26" t="s">
        <v>666</v>
      </c>
      <c r="F155" s="2" t="s">
        <v>665</v>
      </c>
      <c r="G155" s="2" t="s">
        <v>666</v>
      </c>
      <c r="H155" s="27" t="s">
        <v>667</v>
      </c>
      <c r="I155" s="1" t="s">
        <v>668</v>
      </c>
      <c r="J155" s="4" t="s">
        <v>4</v>
      </c>
      <c r="K155" s="2">
        <v>0</v>
      </c>
      <c r="L155" s="2">
        <v>710000000</v>
      </c>
      <c r="M155" s="3" t="s">
        <v>5</v>
      </c>
      <c r="N155" s="3" t="s">
        <v>516</v>
      </c>
      <c r="O155" s="14" t="s">
        <v>6</v>
      </c>
      <c r="P155" s="4"/>
      <c r="Q155" s="4" t="s">
        <v>150</v>
      </c>
      <c r="R155" s="15" t="s">
        <v>133</v>
      </c>
      <c r="S155" s="16"/>
      <c r="T155" s="4"/>
      <c r="U155" s="4"/>
      <c r="V155" s="32"/>
      <c r="W155" s="32">
        <v>120536000</v>
      </c>
      <c r="X155" s="32">
        <f t="shared" si="15"/>
        <v>135000320</v>
      </c>
      <c r="Y155" s="4"/>
      <c r="Z155" s="4">
        <v>2016</v>
      </c>
      <c r="AA155" s="58"/>
    </row>
    <row r="156" spans="1:27" ht="76.5" customHeight="1" x14ac:dyDescent="0.25">
      <c r="A156" s="17" t="s">
        <v>663</v>
      </c>
      <c r="B156" s="1" t="s">
        <v>0</v>
      </c>
      <c r="C156" s="1" t="s">
        <v>230</v>
      </c>
      <c r="D156" s="26" t="s">
        <v>231</v>
      </c>
      <c r="E156" s="26" t="s">
        <v>669</v>
      </c>
      <c r="F156" s="2" t="s">
        <v>231</v>
      </c>
      <c r="G156" s="2" t="s">
        <v>669</v>
      </c>
      <c r="H156" s="27" t="s">
        <v>670</v>
      </c>
      <c r="I156" s="1" t="s">
        <v>671</v>
      </c>
      <c r="J156" s="4" t="s">
        <v>38</v>
      </c>
      <c r="K156" s="2">
        <v>70</v>
      </c>
      <c r="L156" s="2">
        <v>710000000</v>
      </c>
      <c r="M156" s="3" t="s">
        <v>5</v>
      </c>
      <c r="N156" s="3" t="s">
        <v>516</v>
      </c>
      <c r="O156" s="14" t="s">
        <v>6</v>
      </c>
      <c r="P156" s="4"/>
      <c r="Q156" s="4" t="s">
        <v>150</v>
      </c>
      <c r="R156" s="15" t="s">
        <v>133</v>
      </c>
      <c r="S156" s="16"/>
      <c r="T156" s="4"/>
      <c r="U156" s="4"/>
      <c r="V156" s="32"/>
      <c r="W156" s="32">
        <v>7040213.2000000002</v>
      </c>
      <c r="X156" s="32">
        <f t="shared" si="15"/>
        <v>7885038.7840000009</v>
      </c>
      <c r="Y156" s="4"/>
      <c r="Z156" s="4">
        <v>2016</v>
      </c>
      <c r="AA156" s="58"/>
    </row>
    <row r="157" spans="1:27" ht="51" customHeight="1" x14ac:dyDescent="0.25">
      <c r="A157" s="17" t="s">
        <v>673</v>
      </c>
      <c r="B157" s="1" t="s">
        <v>0</v>
      </c>
      <c r="C157" s="1" t="s">
        <v>676</v>
      </c>
      <c r="D157" s="26" t="s">
        <v>677</v>
      </c>
      <c r="E157" s="26" t="s">
        <v>678</v>
      </c>
      <c r="F157" s="2" t="s">
        <v>677</v>
      </c>
      <c r="G157" s="2" t="s">
        <v>678</v>
      </c>
      <c r="H157" s="27" t="s">
        <v>679</v>
      </c>
      <c r="I157" s="1" t="s">
        <v>680</v>
      </c>
      <c r="J157" s="4" t="s">
        <v>38</v>
      </c>
      <c r="K157" s="2">
        <v>80</v>
      </c>
      <c r="L157" s="2">
        <v>710000000</v>
      </c>
      <c r="M157" s="3" t="s">
        <v>5</v>
      </c>
      <c r="N157" s="3" t="s">
        <v>516</v>
      </c>
      <c r="O157" s="14" t="s">
        <v>6</v>
      </c>
      <c r="P157" s="4"/>
      <c r="Q157" s="4" t="s">
        <v>150</v>
      </c>
      <c r="R157" s="15" t="s">
        <v>133</v>
      </c>
      <c r="S157" s="16"/>
      <c r="T157" s="4"/>
      <c r="U157" s="4"/>
      <c r="V157" s="32"/>
      <c r="W157" s="32">
        <v>2000000</v>
      </c>
      <c r="X157" s="32">
        <f>W157*1.12</f>
        <v>2240000</v>
      </c>
      <c r="Y157" s="4"/>
      <c r="Z157" s="4">
        <v>2016</v>
      </c>
      <c r="AA157" s="58"/>
    </row>
    <row r="158" spans="1:27" ht="89.25" customHeight="1" x14ac:dyDescent="0.25">
      <c r="A158" s="17" t="s">
        <v>674</v>
      </c>
      <c r="B158" s="1" t="s">
        <v>0</v>
      </c>
      <c r="C158" s="1" t="s">
        <v>681</v>
      </c>
      <c r="D158" s="26" t="s">
        <v>682</v>
      </c>
      <c r="E158" s="26" t="s">
        <v>683</v>
      </c>
      <c r="F158" s="2" t="s">
        <v>682</v>
      </c>
      <c r="G158" s="2" t="s">
        <v>683</v>
      </c>
      <c r="H158" s="27" t="s">
        <v>684</v>
      </c>
      <c r="I158" s="1" t="s">
        <v>685</v>
      </c>
      <c r="J158" s="4" t="s">
        <v>38</v>
      </c>
      <c r="K158" s="2">
        <v>80</v>
      </c>
      <c r="L158" s="2">
        <v>710000000</v>
      </c>
      <c r="M158" s="3" t="s">
        <v>5</v>
      </c>
      <c r="N158" s="3" t="s">
        <v>688</v>
      </c>
      <c r="O158" s="14" t="s">
        <v>6</v>
      </c>
      <c r="P158" s="4"/>
      <c r="Q158" s="4" t="s">
        <v>150</v>
      </c>
      <c r="R158" s="15" t="s">
        <v>133</v>
      </c>
      <c r="S158" s="16"/>
      <c r="T158" s="4"/>
      <c r="U158" s="4"/>
      <c r="V158" s="32"/>
      <c r="W158" s="32">
        <v>75177000</v>
      </c>
      <c r="X158" s="32">
        <f>W158*1.12</f>
        <v>84198240.000000015</v>
      </c>
      <c r="Y158" s="4" t="s">
        <v>39</v>
      </c>
      <c r="Z158" s="4">
        <v>2016</v>
      </c>
      <c r="AA158" s="58"/>
    </row>
    <row r="159" spans="1:27" ht="76.5" customHeight="1" x14ac:dyDescent="0.25">
      <c r="A159" s="17" t="s">
        <v>694</v>
      </c>
      <c r="B159" s="1" t="s">
        <v>85</v>
      </c>
      <c r="C159" s="1" t="s">
        <v>664</v>
      </c>
      <c r="D159" s="26" t="s">
        <v>665</v>
      </c>
      <c r="E159" s="26" t="s">
        <v>666</v>
      </c>
      <c r="F159" s="2" t="s">
        <v>665</v>
      </c>
      <c r="G159" s="2" t="s">
        <v>666</v>
      </c>
      <c r="H159" s="21" t="s">
        <v>695</v>
      </c>
      <c r="I159" s="21" t="s">
        <v>696</v>
      </c>
      <c r="J159" s="21" t="s">
        <v>38</v>
      </c>
      <c r="K159" s="21">
        <v>0</v>
      </c>
      <c r="L159" s="2">
        <v>710000000</v>
      </c>
      <c r="M159" s="3" t="s">
        <v>5</v>
      </c>
      <c r="N159" s="3" t="s">
        <v>516</v>
      </c>
      <c r="O159" s="26" t="s">
        <v>6</v>
      </c>
      <c r="P159" s="35"/>
      <c r="Q159" s="4" t="s">
        <v>150</v>
      </c>
      <c r="R159" s="15" t="s">
        <v>375</v>
      </c>
      <c r="S159" s="35"/>
      <c r="T159" s="36"/>
      <c r="U159" s="37"/>
      <c r="V159" s="38"/>
      <c r="W159" s="32">
        <v>153509.82142857142</v>
      </c>
      <c r="X159" s="32">
        <f>W159*1.12</f>
        <v>171931</v>
      </c>
      <c r="Y159" s="39"/>
      <c r="Z159" s="40">
        <v>2016</v>
      </c>
      <c r="AA159" s="41"/>
    </row>
    <row r="160" spans="1:27" ht="76.5" customHeight="1" x14ac:dyDescent="0.25">
      <c r="A160" s="17" t="s">
        <v>706</v>
      </c>
      <c r="B160" s="1" t="s">
        <v>0</v>
      </c>
      <c r="C160" s="1" t="s">
        <v>708</v>
      </c>
      <c r="D160" s="26" t="s">
        <v>709</v>
      </c>
      <c r="E160" s="26" t="s">
        <v>710</v>
      </c>
      <c r="F160" s="2" t="s">
        <v>709</v>
      </c>
      <c r="G160" s="2" t="s">
        <v>711</v>
      </c>
      <c r="H160" s="27" t="s">
        <v>712</v>
      </c>
      <c r="I160" s="2" t="s">
        <v>711</v>
      </c>
      <c r="J160" s="4" t="s">
        <v>4</v>
      </c>
      <c r="K160" s="2">
        <v>80</v>
      </c>
      <c r="L160" s="2">
        <v>710000000</v>
      </c>
      <c r="M160" s="3" t="s">
        <v>5</v>
      </c>
      <c r="N160" s="3" t="s">
        <v>688</v>
      </c>
      <c r="O160" s="14" t="s">
        <v>6</v>
      </c>
      <c r="P160" s="4"/>
      <c r="Q160" s="4" t="s">
        <v>713</v>
      </c>
      <c r="R160" s="15" t="s">
        <v>133</v>
      </c>
      <c r="S160" s="16"/>
      <c r="T160" s="4"/>
      <c r="U160" s="4"/>
      <c r="V160" s="32"/>
      <c r="W160" s="32">
        <v>10025400</v>
      </c>
      <c r="X160" s="32">
        <f>W160*1.12</f>
        <v>11228448.000000002</v>
      </c>
      <c r="Y160" s="4"/>
      <c r="Z160" s="4">
        <v>2016</v>
      </c>
      <c r="AA160" s="58"/>
    </row>
    <row r="161" spans="1:27" ht="76.5" customHeight="1" x14ac:dyDescent="0.25">
      <c r="A161" s="17" t="s">
        <v>707</v>
      </c>
      <c r="B161" s="1" t="s">
        <v>0</v>
      </c>
      <c r="C161" s="1" t="s">
        <v>714</v>
      </c>
      <c r="D161" s="26" t="s">
        <v>715</v>
      </c>
      <c r="E161" s="26" t="s">
        <v>716</v>
      </c>
      <c r="F161" s="2" t="s">
        <v>715</v>
      </c>
      <c r="G161" s="2" t="s">
        <v>716</v>
      </c>
      <c r="H161" s="27" t="s">
        <v>717</v>
      </c>
      <c r="I161" s="1" t="s">
        <v>718</v>
      </c>
      <c r="J161" s="4" t="s">
        <v>40</v>
      </c>
      <c r="K161" s="2">
        <v>100</v>
      </c>
      <c r="L161" s="2">
        <v>710000000</v>
      </c>
      <c r="M161" s="3" t="s">
        <v>5</v>
      </c>
      <c r="N161" s="3" t="s">
        <v>688</v>
      </c>
      <c r="O161" s="14" t="s">
        <v>6</v>
      </c>
      <c r="P161" s="4"/>
      <c r="Q161" s="4" t="s">
        <v>719</v>
      </c>
      <c r="R161" s="15" t="s">
        <v>133</v>
      </c>
      <c r="S161" s="16"/>
      <c r="T161" s="4"/>
      <c r="U161" s="4"/>
      <c r="V161" s="32"/>
      <c r="W161" s="32">
        <v>2538000</v>
      </c>
      <c r="X161" s="32">
        <f t="shared" ref="X161" si="16">W161*1.12</f>
        <v>2842560.0000000005</v>
      </c>
      <c r="Y161" s="4"/>
      <c r="Z161" s="4">
        <v>2016</v>
      </c>
      <c r="AA161" s="58"/>
    </row>
    <row r="162" spans="1:27" ht="76.5" customHeight="1" x14ac:dyDescent="0.25">
      <c r="A162" s="17" t="s">
        <v>723</v>
      </c>
      <c r="B162" s="1" t="s">
        <v>85</v>
      </c>
      <c r="C162" s="62" t="s">
        <v>396</v>
      </c>
      <c r="D162" s="21" t="s">
        <v>397</v>
      </c>
      <c r="E162" s="21" t="s">
        <v>398</v>
      </c>
      <c r="F162" s="21" t="s">
        <v>397</v>
      </c>
      <c r="G162" s="21" t="s">
        <v>398</v>
      </c>
      <c r="H162" s="27" t="s">
        <v>724</v>
      </c>
      <c r="I162" s="1" t="s">
        <v>725</v>
      </c>
      <c r="J162" s="4" t="s">
        <v>38</v>
      </c>
      <c r="K162" s="2">
        <v>100</v>
      </c>
      <c r="L162" s="2">
        <v>710000000</v>
      </c>
      <c r="M162" s="3" t="s">
        <v>5</v>
      </c>
      <c r="N162" s="3" t="s">
        <v>688</v>
      </c>
      <c r="O162" s="14" t="s">
        <v>6</v>
      </c>
      <c r="P162" s="4"/>
      <c r="Q162" s="4" t="s">
        <v>150</v>
      </c>
      <c r="R162" s="15" t="s">
        <v>616</v>
      </c>
      <c r="S162" s="16"/>
      <c r="T162" s="4"/>
      <c r="U162" s="4"/>
      <c r="V162" s="32"/>
      <c r="W162" s="32">
        <v>491213.57</v>
      </c>
      <c r="X162" s="32">
        <f>W162*1.12</f>
        <v>550159.19840000011</v>
      </c>
      <c r="Y162" s="4" t="s">
        <v>39</v>
      </c>
      <c r="Z162" s="4">
        <v>2016</v>
      </c>
      <c r="AA162" s="18"/>
    </row>
    <row r="163" spans="1:27" ht="76.5" customHeight="1" x14ac:dyDescent="0.25">
      <c r="A163" s="17" t="s">
        <v>798</v>
      </c>
      <c r="B163" s="1" t="s">
        <v>0</v>
      </c>
      <c r="C163" s="1" t="s">
        <v>799</v>
      </c>
      <c r="D163" s="70" t="s">
        <v>800</v>
      </c>
      <c r="E163" s="14" t="s">
        <v>801</v>
      </c>
      <c r="F163" s="71" t="s">
        <v>802</v>
      </c>
      <c r="G163" s="72" t="s">
        <v>803</v>
      </c>
      <c r="H163" s="4" t="s">
        <v>804</v>
      </c>
      <c r="I163" s="4" t="s">
        <v>805</v>
      </c>
      <c r="J163" s="66" t="s">
        <v>38</v>
      </c>
      <c r="K163" s="66">
        <v>95</v>
      </c>
      <c r="L163" s="2">
        <v>710000000</v>
      </c>
      <c r="M163" s="3" t="s">
        <v>5</v>
      </c>
      <c r="N163" s="3" t="s">
        <v>740</v>
      </c>
      <c r="O163" s="66" t="s">
        <v>6</v>
      </c>
      <c r="P163" s="66"/>
      <c r="Q163" s="4" t="s">
        <v>806</v>
      </c>
      <c r="R163" s="15" t="s">
        <v>133</v>
      </c>
      <c r="S163" s="73"/>
      <c r="T163" s="66"/>
      <c r="U163" s="74"/>
      <c r="V163" s="75"/>
      <c r="W163" s="32">
        <v>500000</v>
      </c>
      <c r="X163" s="32">
        <v>560000</v>
      </c>
      <c r="Y163" s="69"/>
      <c r="Z163" s="66">
        <v>2016</v>
      </c>
      <c r="AA163" s="66"/>
    </row>
    <row r="164" spans="1:27" ht="15" customHeight="1" x14ac:dyDescent="0.25">
      <c r="A164" s="7" t="s">
        <v>126</v>
      </c>
      <c r="B164" s="5"/>
      <c r="C164" s="5"/>
      <c r="D164" s="5"/>
      <c r="E164" s="5"/>
      <c r="F164" s="5"/>
      <c r="G164" s="5"/>
      <c r="H164" s="5"/>
      <c r="I164" s="5"/>
      <c r="J164" s="5"/>
      <c r="K164" s="5"/>
      <c r="L164" s="5"/>
      <c r="M164" s="5"/>
      <c r="N164" s="5"/>
      <c r="O164" s="5"/>
      <c r="P164" s="5"/>
      <c r="Q164" s="5"/>
      <c r="R164" s="5"/>
      <c r="S164" s="5"/>
      <c r="T164" s="5"/>
      <c r="U164" s="5"/>
      <c r="V164" s="5"/>
      <c r="W164" s="10">
        <f>SUBTOTAL(9,W43:W163)</f>
        <v>5922461561.6771402</v>
      </c>
      <c r="X164" s="10">
        <f>SUBTOTAL(9,X43:X163)</f>
        <v>6570517189.0784006</v>
      </c>
      <c r="Y164" s="5"/>
      <c r="Z164" s="5"/>
      <c r="AA164" s="5"/>
    </row>
    <row r="165" spans="1:27" ht="15" customHeight="1" x14ac:dyDescent="0.25">
      <c r="A165" s="7" t="s">
        <v>127</v>
      </c>
      <c r="B165" s="5"/>
      <c r="C165" s="5"/>
      <c r="D165" s="5"/>
      <c r="E165" s="5"/>
      <c r="F165" s="5"/>
      <c r="G165" s="5"/>
      <c r="H165" s="5"/>
      <c r="I165" s="5"/>
      <c r="J165" s="5"/>
      <c r="K165" s="5"/>
      <c r="L165" s="5"/>
      <c r="M165" s="5"/>
      <c r="N165" s="5"/>
      <c r="O165" s="5"/>
      <c r="P165" s="5"/>
      <c r="Q165" s="5"/>
      <c r="R165" s="5"/>
      <c r="S165" s="5"/>
      <c r="T165" s="5"/>
      <c r="U165" s="5"/>
      <c r="V165" s="5"/>
      <c r="W165" s="10">
        <f>W35+W164+W41</f>
        <v>8194523693.6771402</v>
      </c>
      <c r="X165" s="10">
        <f>X35+X164+X41</f>
        <v>9115226776.9183998</v>
      </c>
      <c r="Y165" s="5"/>
      <c r="Z165" s="5"/>
      <c r="AA165" s="5"/>
    </row>
  </sheetData>
  <autoFilter ref="A17:AA165"/>
  <mergeCells count="32">
    <mergeCell ref="V8:AA9"/>
    <mergeCell ref="A4:AA4"/>
    <mergeCell ref="V6:AA7"/>
    <mergeCell ref="R15:R16"/>
    <mergeCell ref="G15:G16"/>
    <mergeCell ref="H15:H16"/>
    <mergeCell ref="I15:I16"/>
    <mergeCell ref="J15:J16"/>
    <mergeCell ref="K15:K16"/>
    <mergeCell ref="L15:L16"/>
    <mergeCell ref="M15:M16"/>
    <mergeCell ref="N15:N16"/>
    <mergeCell ref="O15:O16"/>
    <mergeCell ref="P15:P16"/>
    <mergeCell ref="Q15:Q16"/>
    <mergeCell ref="F15:F16"/>
    <mergeCell ref="A15:A16"/>
    <mergeCell ref="B15:B16"/>
    <mergeCell ref="C15:C16"/>
    <mergeCell ref="D15:D16"/>
    <mergeCell ref="E15:E16"/>
    <mergeCell ref="S15:S16"/>
    <mergeCell ref="T15:T16"/>
    <mergeCell ref="U15:U16"/>
    <mergeCell ref="V15:V16"/>
    <mergeCell ref="W15:W16"/>
    <mergeCell ref="X15:X16"/>
    <mergeCell ref="Y15:Y16"/>
    <mergeCell ref="Z15:Z16"/>
    <mergeCell ref="AA15:AA16"/>
    <mergeCell ref="V10:AA11"/>
    <mergeCell ref="V12:AA13"/>
  </mergeCells>
  <pageMargins left="0" right="0" top="0" bottom="0"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2016-03-10T03:54:53Z</dcterms:modified>
</cp:coreProperties>
</file>