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45" windowWidth="14805" windowHeight="6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Лист1!$A$6:$AB$134</definedName>
  </definedNames>
  <calcPr calcId="145621"/>
</workbook>
</file>

<file path=xl/calcChain.xml><?xml version="1.0" encoding="utf-8"?>
<calcChain xmlns="http://schemas.openxmlformats.org/spreadsheetml/2006/main">
  <c r="X126" i="1" l="1"/>
  <c r="Y126" i="1" s="1"/>
  <c r="X125" i="1"/>
  <c r="Y125" i="1" s="1"/>
  <c r="X124" i="1"/>
  <c r="Y124" i="1" s="1"/>
  <c r="X123" i="1"/>
  <c r="Y123" i="1" s="1"/>
  <c r="X122" i="1"/>
  <c r="Y122" i="1" s="1"/>
  <c r="X121" i="1"/>
  <c r="Y121" i="1" s="1"/>
  <c r="X120" i="1"/>
  <c r="Y120" i="1" s="1"/>
  <c r="X119" i="1"/>
  <c r="Y119" i="1" s="1"/>
  <c r="X118" i="1"/>
  <c r="Y118" i="1" s="1"/>
  <c r="X117" i="1"/>
  <c r="Y117" i="1" s="1"/>
  <c r="X116" i="1"/>
  <c r="Y116" i="1" s="1"/>
  <c r="X115" i="1"/>
  <c r="Y115" i="1" s="1"/>
  <c r="X114" i="1"/>
  <c r="Y114" i="1" s="1"/>
  <c r="X113" i="1"/>
  <c r="Y113" i="1" s="1"/>
  <c r="X112" i="1"/>
  <c r="Y112" i="1" s="1"/>
  <c r="X111" i="1"/>
  <c r="Y111" i="1" s="1"/>
  <c r="X110" i="1"/>
  <c r="Y110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133" i="1" l="1"/>
  <c r="Y92" i="1"/>
  <c r="X92" i="1"/>
  <c r="Y91" i="1"/>
  <c r="X91" i="1"/>
  <c r="Y90" i="1"/>
  <c r="X90" i="1"/>
  <c r="Y89" i="1"/>
  <c r="X89" i="1"/>
  <c r="Y88" i="1"/>
  <c r="X88" i="1"/>
  <c r="Y87" i="1"/>
  <c r="X87" i="1"/>
  <c r="Y86" i="1"/>
  <c r="X86" i="1"/>
  <c r="Y85" i="1"/>
  <c r="X85" i="1"/>
  <c r="Y84" i="1"/>
  <c r="X84" i="1"/>
  <c r="Y83" i="1"/>
  <c r="X83" i="1"/>
  <c r="Y82" i="1"/>
  <c r="X82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4" i="1"/>
  <c r="X74" i="1"/>
  <c r="Y73" i="1"/>
  <c r="X73" i="1"/>
  <c r="Y72" i="1"/>
  <c r="X72" i="1"/>
  <c r="Y71" i="1"/>
  <c r="X71" i="1"/>
  <c r="Y70" i="1"/>
  <c r="X70" i="1"/>
  <c r="Y69" i="1"/>
  <c r="X69" i="1"/>
  <c r="Y68" i="1"/>
  <c r="X68" i="1"/>
  <c r="Y67" i="1"/>
  <c r="X67" i="1"/>
  <c r="Y66" i="1"/>
  <c r="X66" i="1"/>
  <c r="Y65" i="1"/>
  <c r="X65" i="1"/>
  <c r="Y64" i="1"/>
  <c r="X64" i="1"/>
  <c r="Y63" i="1"/>
  <c r="X63" i="1"/>
  <c r="Y62" i="1"/>
  <c r="X62" i="1"/>
  <c r="Y61" i="1"/>
  <c r="X61" i="1"/>
  <c r="Y60" i="1"/>
  <c r="X60" i="1"/>
  <c r="Y59" i="1"/>
  <c r="X59" i="1"/>
  <c r="Y58" i="1"/>
  <c r="X58" i="1"/>
  <c r="Y57" i="1"/>
  <c r="X57" i="1"/>
  <c r="Y56" i="1"/>
  <c r="X56" i="1"/>
  <c r="Y55" i="1"/>
  <c r="X55" i="1"/>
  <c r="Y54" i="1"/>
  <c r="X54" i="1"/>
  <c r="Y53" i="1"/>
  <c r="X53" i="1"/>
  <c r="Y52" i="1"/>
  <c r="X52" i="1"/>
  <c r="Y51" i="1"/>
  <c r="X51" i="1"/>
  <c r="Y50" i="1"/>
  <c r="X50" i="1"/>
  <c r="Y49" i="1"/>
  <c r="X49" i="1"/>
  <c r="Y48" i="1"/>
  <c r="X48" i="1"/>
  <c r="Y47" i="1"/>
  <c r="X47" i="1"/>
  <c r="Y46" i="1"/>
  <c r="X46" i="1"/>
  <c r="Y45" i="1"/>
  <c r="X45" i="1"/>
  <c r="Y44" i="1"/>
  <c r="X44" i="1"/>
  <c r="Y43" i="1"/>
  <c r="X43" i="1"/>
  <c r="Y42" i="1"/>
  <c r="X42" i="1"/>
  <c r="Y41" i="1"/>
  <c r="X41" i="1"/>
  <c r="Y40" i="1"/>
  <c r="X40" i="1"/>
  <c r="Y39" i="1"/>
  <c r="X39" i="1"/>
  <c r="Y38" i="1"/>
  <c r="X38" i="1"/>
  <c r="Y37" i="1"/>
  <c r="X37" i="1"/>
  <c r="Y36" i="1"/>
  <c r="X36" i="1"/>
  <c r="Y35" i="1"/>
  <c r="X35" i="1"/>
  <c r="Y34" i="1"/>
  <c r="X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7" i="1" l="1"/>
  <c r="X127" i="1"/>
  <c r="X134" i="1" s="1"/>
  <c r="Y132" i="1"/>
  <c r="Y131" i="1" l="1"/>
  <c r="X10" i="1"/>
  <c r="Y10" i="1" l="1"/>
  <c r="X11" i="1"/>
  <c r="Y129" i="1" l="1"/>
  <c r="Y133" i="1" s="1"/>
  <c r="Y134" i="1" s="1"/>
  <c r="Y138" i="1" s="1"/>
  <c r="Y9" i="1"/>
  <c r="Y11" i="1" s="1"/>
  <c r="Y137" i="1" s="1"/>
  <c r="Y140" i="1" l="1"/>
  <c r="Y141" i="1" s="1"/>
</calcChain>
</file>

<file path=xl/sharedStrings.xml><?xml version="1.0" encoding="utf-8"?>
<sst xmlns="http://schemas.openxmlformats.org/spreadsheetml/2006/main" count="2206" uniqueCount="731">
  <si>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</si>
  <si>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</si>
  <si>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</si>
  <si>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</si>
  <si>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</si>
  <si>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</si>
  <si>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</si>
  <si>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</si>
  <si>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</si>
  <si>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</si>
  <si>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</si>
  <si>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</si>
  <si>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</si>
  <si>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</si>
  <si>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</si>
  <si>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</si>
  <si>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</si>
  <si>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</si>
  <si>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</si>
  <si>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</si>
  <si>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</si>
  <si>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</si>
  <si>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</si>
  <si>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</si>
  <si>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</si>
  <si>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</si>
  <si>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</si>
  <si>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</si>
  <si>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</si>
  <si>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</si>
  <si>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</si>
  <si>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</si>
  <si>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</t>
  </si>
  <si>
    <t>3. Услуги</t>
  </si>
  <si>
    <t>итого по услугам</t>
  </si>
  <si>
    <t>Исключить следующие позиции</t>
  </si>
  <si>
    <t>ЭОТТ</t>
  </si>
  <si>
    <t>ЭЦПП</t>
  </si>
  <si>
    <t>г.Астана, пр.Кабанбай батыра 17</t>
  </si>
  <si>
    <t>с даты заключения договора по 31 декабря 2015 года</t>
  </si>
  <si>
    <t>итого включить</t>
  </si>
  <si>
    <t>80 У</t>
  </si>
  <si>
    <t>62.09.20.10.17.00.00</t>
  </si>
  <si>
    <t>Услуги по администрированию и техническому обслуживанию прикладного программного обеспечения</t>
  </si>
  <si>
    <t xml:space="preserve"> Қолданбалы бағдарламалық қамтамасыз етудің техникалық қызмет көрсетуі мен әкімшілендіру бойынша қызметтер</t>
  </si>
  <si>
    <t>Администрирование и техническое обслуживание программного обеспечения прикладного</t>
  </si>
  <si>
    <t>Бағдарламалық қамтамасыз етудің қолданбалы техникалық қызмет көрсетуі мен әкімшілендіру бойынша қызметтер</t>
  </si>
  <si>
    <t>Услуги по технической поддержке и обслуживанию 1С:Бухгалтерия 8.2</t>
  </si>
  <si>
    <t>1С:Бухгалтерия 8.2 техникалық қолдау және қызмет көрсету жөніндегі қызмет көрсетулер;</t>
  </si>
  <si>
    <t>декабрь 2014 года, январь 2015 года</t>
  </si>
  <si>
    <t>авансовый платеж - 0%, оставшаяся часть в течение 30 р.д. с момента подписания акта выполненных работ</t>
  </si>
  <si>
    <t>Цбух</t>
  </si>
  <si>
    <t>80-1 У</t>
  </si>
  <si>
    <t>апрель, май 2015 года</t>
  </si>
  <si>
    <t>столбец - 7, 11, 20, 21</t>
  </si>
  <si>
    <t>85.59.19.10.00.00.00</t>
  </si>
  <si>
    <t>Услуги образовательные по подготовке, переподготовке и повышению квалификации работников</t>
  </si>
  <si>
    <t>Қызметкерлерді даярлау, қайта даярлау және біліктілігін арттыру жөніндегі білім берулік қызмет көрсетулер</t>
  </si>
  <si>
    <t>Подготовка, переподготовка и повышение квалификации работников,включая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</si>
  <si>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</t>
  </si>
  <si>
    <t>Услуги по подготовке, переподготовке и повышению квалификации работников, 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</si>
  <si>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 жөніндегі қызмет көрсетулер</t>
  </si>
  <si>
    <t>ОИ</t>
  </si>
  <si>
    <t>г.Астана, пр.Кабанбай батыра, 17</t>
  </si>
  <si>
    <t>РК, страны ближнего и дальнего зарубежья</t>
  </si>
  <si>
    <t>авансовый платеж - 0%, платежи осуществляются по факту оказания услуг в течение 30 рабочих дней с момента подписания акта приема оказанных услуг</t>
  </si>
  <si>
    <t>ОВХ</t>
  </si>
  <si>
    <t>ДУРП</t>
  </si>
  <si>
    <t>апрель 2015 года</t>
  </si>
  <si>
    <t>131 У</t>
  </si>
  <si>
    <t>45-2 У</t>
  </si>
  <si>
    <t>62.09.20.10.10.20.00</t>
  </si>
  <si>
    <t>Услуги по администрированию и техническому обслуживанию программно-аппаратного комплекса</t>
  </si>
  <si>
    <t>Бағдарламалық-аппараттық кешенді әкімшілендіру және техникалық қызмет көрсету бойынша қызметтер</t>
  </si>
  <si>
    <t>Услуги по техническому обслуживанию и сопровождению объектов ИТ-инфраструктуры</t>
  </si>
  <si>
    <t>ИТ-инфрақұрылымның объектілерін техникалық қызмет көрсету және қолдау қызметтер</t>
  </si>
  <si>
    <t>февраль, март 2015 года</t>
  </si>
  <si>
    <t>с 16 апреля 2015 года по 31 декабря 2015 года</t>
  </si>
  <si>
    <t>Авансовый платеж - 0%, оставшаяся часть в течение 30 р.д. с момента подписания акта приема-передачи</t>
  </si>
  <si>
    <t>столбец - 11, 14, 20, 21</t>
  </si>
  <si>
    <t>ДИТиАСУТП</t>
  </si>
  <si>
    <t>45-3 У</t>
  </si>
  <si>
    <t>с 01 июня 2015 года по 31 декабря 2015 года</t>
  </si>
  <si>
    <t>с даты заключения договора по 31 мая 2015 года</t>
  </si>
  <si>
    <t>132 У</t>
  </si>
  <si>
    <t>27.20.11.00.00.00.07.30.1</t>
  </si>
  <si>
    <t>Батарейка</t>
  </si>
  <si>
    <t>Батарея</t>
  </si>
  <si>
    <t>Батарейка пальчиковая типа ААА</t>
  </si>
  <si>
    <t xml:space="preserve">ААА саусақты типті батарея </t>
  </si>
  <si>
    <t>авансовый платеж - 0%, оставшаяся часть в течение 30 р.д. с момента подписания акта приема-передачи</t>
  </si>
  <si>
    <t>штука</t>
  </si>
  <si>
    <t>27.20.11.00.00.00.07.10.1</t>
  </si>
  <si>
    <t>Батарейка мизинчиковая типа АА</t>
  </si>
  <si>
    <t>АА шынашақты типті батарея</t>
  </si>
  <si>
    <t>32.99.81.00.00.10.10.10.1</t>
  </si>
  <si>
    <t>Штрих-лента</t>
  </si>
  <si>
    <t>Штрих-таспа</t>
  </si>
  <si>
    <t>ленточный корректор в блистере с диспенсером</t>
  </si>
  <si>
    <t>диспенсері бар блистердегі таспалы корректор</t>
  </si>
  <si>
    <t>13.92.29.00.00.00.60.98.1</t>
  </si>
  <si>
    <t>Шнурок</t>
  </si>
  <si>
    <t>Баулар</t>
  </si>
  <si>
    <t>для бейджа</t>
  </si>
  <si>
    <t>бейдж үшін</t>
  </si>
  <si>
    <t>Держатель бейджа с вытяжным механизмом</t>
  </si>
  <si>
    <t>Бейдж үшін баулар</t>
  </si>
  <si>
    <t>26.51.32.12.12.13.11.30.1</t>
  </si>
  <si>
    <t xml:space="preserve">Калькулятор </t>
  </si>
  <si>
    <t>бухгалтерский с дополнительными средствами для работы с денежными суммами (кнопки «00» и «000», фиксированное количество разрядов дробной части, автоматическое округление). Настольные габариты.</t>
  </si>
  <si>
    <t>Бухгалтерлік, ақша сомаларымен жұмыс істеуге арналған қосымша құралдары бар («00» және «000» батырмалары, бөлшек бөлігі разрядтарының саны белгілі, автоматтық жуықтау). Үстел үсті габаритті.</t>
  </si>
  <si>
    <t>22.29.25.00.00.00.23.13.1</t>
  </si>
  <si>
    <t>Клей-карандаш</t>
  </si>
  <si>
    <t>Желім-қарындаш</t>
  </si>
  <si>
    <t>Клей-карандаш 15 грамм</t>
  </si>
  <si>
    <t>Желім-қарындаш 15 грамм</t>
  </si>
  <si>
    <t>26.70.23.00.00.00.60.01.1</t>
  </si>
  <si>
    <t>Лупа</t>
  </si>
  <si>
    <t>увеличительное устройство</t>
  </si>
  <si>
    <t>үлкейткіш құрылғы</t>
  </si>
  <si>
    <t>Лупа d-100</t>
  </si>
  <si>
    <t>25.71.11.00.00.10.21.10.1</t>
  </si>
  <si>
    <t>Нож</t>
  </si>
  <si>
    <t>Пышақ</t>
  </si>
  <si>
    <t>канцелярский нож предназначенный для разрезания бумаги</t>
  </si>
  <si>
    <t>қағазды кесуге арналған кеңсе пышағы</t>
  </si>
  <si>
    <t>22.29.25.00.00.00.24.18.1</t>
  </si>
  <si>
    <t>Ножницы</t>
  </si>
  <si>
    <t>Қайшы</t>
  </si>
  <si>
    <t>Ножницы с пластиковой ручкой, длина 18 см</t>
  </si>
  <si>
    <t>Пластикалық сапты қайшы, ұзындығы 18 см</t>
  </si>
  <si>
    <t>22.29.25.00.00.00.18.10.1</t>
  </si>
  <si>
    <t>Папка</t>
  </si>
  <si>
    <t>Папка пластиковая-регистратор, А4, 50 мм</t>
  </si>
  <si>
    <t>пластикалық тіркегіш папка, А4, 50 мм</t>
  </si>
  <si>
    <t>22.29.25.00.00.00.18.12.1</t>
  </si>
  <si>
    <t>Папка пластиковая-регистратор, А4, 80 мм</t>
  </si>
  <si>
    <t>пластикалық тіркегіш папка, А4, 80 мм</t>
  </si>
  <si>
    <t>22.29.25.00.00.00.20.15.1</t>
  </si>
  <si>
    <t>Ручка</t>
  </si>
  <si>
    <t>Қаламсап</t>
  </si>
  <si>
    <t>Ручка пластиковая шариковая</t>
  </si>
  <si>
    <t>Пластикалық шарикті қаламсап</t>
  </si>
  <si>
    <t>17.23.12.30.00.00.00.70.1</t>
  </si>
  <si>
    <t>Стикеры</t>
  </si>
  <si>
    <t>Стикерлер</t>
  </si>
  <si>
    <t>с липким краем, для заметок</t>
  </si>
  <si>
    <t>жабыспақ шетпен, белгілеуге</t>
  </si>
  <si>
    <t>одна       пачка</t>
  </si>
  <si>
    <t>25.99.23.00.00.11.14.15.1</t>
  </si>
  <si>
    <t>Точилка</t>
  </si>
  <si>
    <t>Ұштағыш</t>
  </si>
  <si>
    <t>для карандашей, пластиковая</t>
  </si>
  <si>
    <t>Қарындаштарға арналған, пластиктен жасалған</t>
  </si>
  <si>
    <t>22.29.25.00.00.00.27.10.2</t>
  </si>
  <si>
    <t>Файл - вкладыш</t>
  </si>
  <si>
    <t>Файл - қосымша бет</t>
  </si>
  <si>
    <t>с перфорацией для документов, размер 235*305мм</t>
  </si>
  <si>
    <t>құжаттарға арналған, перфорациямен, өлшем 235*305мм</t>
  </si>
  <si>
    <t>17.12.13.40.10.00.00.10.1</t>
  </si>
  <si>
    <t>Бумага</t>
  </si>
  <si>
    <t>Қағаз</t>
  </si>
  <si>
    <t>формат А4, плотность 80г/м2, 21х29,5 см</t>
  </si>
  <si>
    <t>ақ қағаз, А4 форматы, тығыздығы 80г/м, 620х50 м</t>
  </si>
  <si>
    <t>ОТП</t>
  </si>
  <si>
    <t>26.51.32.00.02.22.11.33.1</t>
  </si>
  <si>
    <t>Линейка</t>
  </si>
  <si>
    <t>Сызғыш</t>
  </si>
  <si>
    <t>Измерительная. Металлическая. Предел измерений: 1000 мм., ГОСТ 427-75</t>
  </si>
  <si>
    <t>Өлшеуіш. Металл. Өлшеу шегі: 1000 мм. МСТ 427-75</t>
  </si>
  <si>
    <t>22.29.25.00.00.00.19.14.2</t>
  </si>
  <si>
    <t>Маркер</t>
  </si>
  <si>
    <t>Маркер пластиковый перманентный (нестираемый), скошенный наконечник 1-5мм</t>
  </si>
  <si>
    <t>перманентік(жуылмайтын) пластикалық маркер, жуан ұшты 1-5мм</t>
  </si>
  <si>
    <t>Маркер пластиковый перманентный (нестираемый), скошенный наконечник 1-5мм, текстовой  6 цв.</t>
  </si>
  <si>
    <t>перманентік(жуылмайтын) пластикалық маркер, жуан ұшты 1-5мм, 6 - боя.</t>
  </si>
  <si>
    <t>набор</t>
  </si>
  <si>
    <t>22.29.25.00.00.00.18.38.1</t>
  </si>
  <si>
    <t xml:space="preserve">Папка </t>
  </si>
  <si>
    <t>Папка пластиковая-скоросшиватель с прозрачной пластиковой обложкой</t>
  </si>
  <si>
    <t>пластикалық-жеделтіккіш папка мөлдір пластикалық обложкасымен</t>
  </si>
  <si>
    <t>17.12.14.03.00.00.00.10.1</t>
  </si>
  <si>
    <t>Бумага для плоттера</t>
  </si>
  <si>
    <t>Плоттера үшін-қағаз</t>
  </si>
  <si>
    <t>формат А0, ширина бумаги 841 мм, белая,плотность 80 г/кв.м, длина 175 м</t>
  </si>
  <si>
    <t>АО форматы, қағаз ені 841 мм, ақ, тығыздығы 80 г/кв м, ұзындығы 175 м.</t>
  </si>
  <si>
    <t>рулон</t>
  </si>
  <si>
    <t>17.23.12.10.00.00.00.50.1</t>
  </si>
  <si>
    <t>Конверты</t>
  </si>
  <si>
    <t>Конверттер</t>
  </si>
  <si>
    <t>формат C4 (229 х 324 мм)</t>
  </si>
  <si>
    <t>17.23.12.10.00.00.00.40.1</t>
  </si>
  <si>
    <t>формат C5 (162 х 229 мм)</t>
  </si>
  <si>
    <t>17.23.12.10.00.00.00.10.1</t>
  </si>
  <si>
    <t>формат Евро, Е65 (110 х 220 мм)</t>
  </si>
  <si>
    <t>Евро формат, Е65 (110 х 220 мм)</t>
  </si>
  <si>
    <t>17.12.14.70.00.00.00.10.2</t>
  </si>
  <si>
    <t>для флипчарта</t>
  </si>
  <si>
    <t>флипчартқа арналған</t>
  </si>
  <si>
    <t>32.99.15.00.00.00.11.35.1</t>
  </si>
  <si>
    <t>Карандаш черный</t>
  </si>
  <si>
    <t>Қара қарындаш</t>
  </si>
  <si>
    <t>карандаш с ластиком</t>
  </si>
  <si>
    <t>өшіргіші бар қарындаш</t>
  </si>
  <si>
    <t>22.29.25.00.00.00.21.10.1</t>
  </si>
  <si>
    <t>Карандаш</t>
  </si>
  <si>
    <t>Қарындаш</t>
  </si>
  <si>
    <t>Карандаш автоматический, толщина стержня 0,5 мм</t>
  </si>
  <si>
    <t>автоматты қарындаш, стержн қалыңдығы 0,5 мм</t>
  </si>
  <si>
    <t>22.29.25.00.00.00.31.01.1</t>
  </si>
  <si>
    <t>Обложка для переплета</t>
  </si>
  <si>
    <t>Тыстауға арналған мұқаба</t>
  </si>
  <si>
    <t>формат А4, прозрачная</t>
  </si>
  <si>
    <t>А4 форматы, мөлдір</t>
  </si>
  <si>
    <t>22.29.25.00.00.00.31.02.1</t>
  </si>
  <si>
    <t>формат А4, непрозрачная</t>
  </si>
  <si>
    <t>А4 форматы, мөлдір емес</t>
  </si>
  <si>
    <t>22.29.25.00.00.00.31.03.1</t>
  </si>
  <si>
    <t>формат А3, прозрачная</t>
  </si>
  <si>
    <t>А3 форматы, мөлдір</t>
  </si>
  <si>
    <t>22.29.25.00.00.00.31.04.1</t>
  </si>
  <si>
    <t>формат А3, непрозрачная</t>
  </si>
  <si>
    <t>А3 форматы, мөлдір емес</t>
  </si>
  <si>
    <t>32.99.86.00.00.00.10.10.1</t>
  </si>
  <si>
    <t>Рамка</t>
  </si>
  <si>
    <t>из любых материалов, формата А4</t>
  </si>
  <si>
    <t>кез келген материалдардан, А4 пішімінде</t>
  </si>
  <si>
    <t>22.19.73.00.00.00.30.10.1</t>
  </si>
  <si>
    <t>Ластик</t>
  </si>
  <si>
    <t>Өшіргіш</t>
  </si>
  <si>
    <t>Приспособление для стирания написанного (мягкий)</t>
  </si>
  <si>
    <t>Жазылғандарды өшiру үшiн арналған құрал-сайман (жұмсақ)</t>
  </si>
  <si>
    <t>32.99.81.00.00.20.10.17.1</t>
  </si>
  <si>
    <t>Настольный набор</t>
  </si>
  <si>
    <t>Үстел жинағы</t>
  </si>
  <si>
    <t>письменный, состоящий из более 5 предметов, деревянный</t>
  </si>
  <si>
    <t>Жазбаға арналған, кемінде 5-тен артық заттан тұратын, ағаш</t>
  </si>
  <si>
    <t>Набор настольный письменный, состоящий из 9 предметов, деревянный</t>
  </si>
  <si>
    <t>Үстел жинағы жазбаға арналған, кемінде 9 заттан тұратын, ағаш</t>
  </si>
  <si>
    <t>22.29.25.00.00.00.19.30.1</t>
  </si>
  <si>
    <t>Фломастер цветной</t>
  </si>
  <si>
    <t>Түрлі-түсті фломастер</t>
  </si>
  <si>
    <t>в наборе</t>
  </si>
  <si>
    <t>жиынтықта</t>
  </si>
  <si>
    <t>Фломастер 12 - цветной</t>
  </si>
  <si>
    <t>12 - түсті фломастер</t>
  </si>
  <si>
    <t>САД</t>
  </si>
  <si>
    <t>авансовый платеж - 30%, оставшаяся часть в течение 30 р.д. с момента подписания акта приема-передачи</t>
  </si>
  <si>
    <t>ОИН</t>
  </si>
  <si>
    <t>DDP</t>
  </si>
  <si>
    <t>17.12.14.03.00.00.00.15.1</t>
  </si>
  <si>
    <t>Плоттерге арналған қағаз</t>
  </si>
  <si>
    <t>формат А1</t>
  </si>
  <si>
    <t>А1 форматы</t>
  </si>
  <si>
    <t>г. Актау, 2 мкр. д. 47 «а»  Филиал Инженерный центр АО «РД «КазМунайГаз»</t>
  </si>
  <si>
    <t>Рулон</t>
  </si>
  <si>
    <t>17.12.14.03.00.00.00.01.1</t>
  </si>
  <si>
    <t>формат А0</t>
  </si>
  <si>
    <t>А0 форматы</t>
  </si>
  <si>
    <t>Авансовый платеж - 30%, оставшаяся часть в течение 30 р.д. с момента подписания акта приема-передачи</t>
  </si>
  <si>
    <t>Одна пачка</t>
  </si>
  <si>
    <t>17.23.12.30.00.00.00.03.1</t>
  </si>
  <si>
    <t>Бумага для заметок</t>
  </si>
  <si>
    <t>Белгілеуге арналған қағаз</t>
  </si>
  <si>
    <t>из цветной бумаги (блок из бумаг для заметок)</t>
  </si>
  <si>
    <t>түсті қағаздан (ескертулерге арналған қағаздар блогынан)</t>
  </si>
  <si>
    <t>17.12.77.11.10.10.11.10.2</t>
  </si>
  <si>
    <t>самоклеющаяся формат А4</t>
  </si>
  <si>
    <t>А4 форматындағы өздігінен жапсырылатын</t>
  </si>
  <si>
    <t>бумага самоклеящаяся А-4</t>
  </si>
  <si>
    <t>А-4 форматты жапсырма қағаз</t>
  </si>
  <si>
    <t>Файл-вкладыш с перфорацией для документов, размер 235*305мм</t>
  </si>
  <si>
    <t>Құжаттарды перфорациялауға арналған файл қосымша беттері, көлемі 235*305мм</t>
  </si>
  <si>
    <t>Штука</t>
  </si>
  <si>
    <t>17.23.13.80.00.00.40.28.1</t>
  </si>
  <si>
    <t>Папка-портфель</t>
  </si>
  <si>
    <t>из мелованной бумаги, глянцевой , плотностью от 250 до 300 г/м2, формат А4</t>
  </si>
  <si>
    <t>борлы қағаздан жасалған, майда, тығыздығы 250 бастап 300 г/м2 дейін, формат А4</t>
  </si>
  <si>
    <t>Папка-портфель из мелованной бумаги, глянцевой, плотностью от 250 до 300 г/м2, формата А4</t>
  </si>
  <si>
    <t>Борлы қағаздан жасалған, майда, тығыздығы 250 бастап 300 г/м2 дейін, А4 форматты А4 мұқаба портфель</t>
  </si>
  <si>
    <t>22.29.25.00.00.00.18.30.1</t>
  </si>
  <si>
    <t>Папка пластиковая 40 вкладышей</t>
  </si>
  <si>
    <t>пластикалық папка 40 қосымша бетпен</t>
  </si>
  <si>
    <t>15.12.12.00.00.00.15.20.1</t>
  </si>
  <si>
    <t>Адресная папка</t>
  </si>
  <si>
    <t>Мекен-жай папкасы</t>
  </si>
  <si>
    <t>с лицевой поверхностью из искусственной кожи</t>
  </si>
  <si>
    <t>Беткі жағы жасанды былғарыдан</t>
  </si>
  <si>
    <t>Адресная папка с лицевой поверхностью из искусственной кожи</t>
  </si>
  <si>
    <t>Мекен-жайы беткі жағы жасанды былғарыдан</t>
  </si>
  <si>
    <t>Пластикалық тіркегіш мұқаба, А4, 80 мм</t>
  </si>
  <si>
    <t>22.29.25.00.00.00.18.65.1</t>
  </si>
  <si>
    <t>Папка пластиковая с резинками по углам</t>
  </si>
  <si>
    <t>Бұрыштарында резеңкесі бар пластик папка</t>
  </si>
  <si>
    <t>Бұрыштарында резеңкесі бар пластикалық мұқабасы</t>
  </si>
  <si>
    <t>22.29.25.00.00.00.18.18.1</t>
  </si>
  <si>
    <t>Папка пластиковая с боковым и/или верхним металлическим  прижимами</t>
  </si>
  <si>
    <t>бүйір жағында металл қыстырғышы бар пластикалық папка</t>
  </si>
  <si>
    <t>Папка пластиковая с боковым и/или верхним металлическим прижимами</t>
  </si>
  <si>
    <t>Бүйір жағында металл қыстырғышы бар пластикалық мұқаба</t>
  </si>
  <si>
    <t>25.99.23.00.00.11.18.10.1</t>
  </si>
  <si>
    <t>Степлер</t>
  </si>
  <si>
    <t> Степлер</t>
  </si>
  <si>
    <t>устройство для оперативного скрепления листов металлическими скобами</t>
  </si>
  <si>
    <t>Парақтарды метал қапсырмалармен тез бекітуге арналған құрылғы</t>
  </si>
  <si>
    <t>Степлер - устройство для оперативного скрепления листов металлическими скобами №10</t>
  </si>
  <si>
    <t>Парақтарды металл қапсырмалармен тез бекітуге арналған құрылғы №10</t>
  </si>
  <si>
    <t>Степлер - устройство для оперативного скрепления листов металлическими скобами №24</t>
  </si>
  <si>
    <t>Парақтарды металл қапсырмалармен тез бекітуге арналған құрылғы №24</t>
  </si>
  <si>
    <t>25.99.23.00.00.10.11.10.2</t>
  </si>
  <si>
    <t>Скоба</t>
  </si>
  <si>
    <t>Қапсырма</t>
  </si>
  <si>
    <t>Скобы проволочные для канцелярских целей</t>
  </si>
  <si>
    <t>Кеңселік мақсттарға арналған сым қапсырмалар</t>
  </si>
  <si>
    <t>Скобы проволочные для канцелярских целей №24</t>
  </si>
  <si>
    <t>Кеңселік мақсттарға арналған сым қапсырмалар №24</t>
  </si>
  <si>
    <t>Скобы проволочные для канцелярских целей №10</t>
  </si>
  <si>
    <t>Кеңселік мақсттарға арналған сым қапсырмалар №10</t>
  </si>
  <si>
    <t>25.99.23.00.00.11.10.10.2</t>
  </si>
  <si>
    <t>Зажим</t>
  </si>
  <si>
    <t>Қысқыш</t>
  </si>
  <si>
    <t>Зажимы для бумаг. Размер 15 мм</t>
  </si>
  <si>
    <t>Қағазға арналған қысқыш. Өлшемі 15 мм</t>
  </si>
  <si>
    <t>25.99.23.00.00.11.10.11.1</t>
  </si>
  <si>
    <t>Зажимы для бумаг. Размер 19 мм</t>
  </si>
  <si>
    <t>Қағаздарға арналған қысқыш өлшемі 19 мм</t>
  </si>
  <si>
    <t>Упаковка</t>
  </si>
  <si>
    <t>25.99.23.00.00.11.10.13.2</t>
  </si>
  <si>
    <t>Зажимы для бумаг. Размер 25 мм</t>
  </si>
  <si>
    <t>Қағазға арналған қысқыш. Өлшемі 25 мм</t>
  </si>
  <si>
    <t>25.99.23.00.00.11.10.14.2</t>
  </si>
  <si>
    <t>Зажимы для бумаг. Размер 32 мм</t>
  </si>
  <si>
    <t>Қағазға арналған қысқыш. Өлшемі 32 мм</t>
  </si>
  <si>
    <t>25.99.23.00.00.11.10.15.1</t>
  </si>
  <si>
    <t>Зажимы для бумаг. Размер 41 мм</t>
  </si>
  <si>
    <t>Қағаздарға арналған қысқыш өлшемі 41 мм</t>
  </si>
  <si>
    <t>25.99.23.00.00.11.10.16.2</t>
  </si>
  <si>
    <t>Зажимы для бумаг. Размер 51 мм</t>
  </si>
  <si>
    <t>Қағазға арналған қысқыш. Өлшемі 51 мм</t>
  </si>
  <si>
    <t>22.29.25.00.00.00.40.12.1</t>
  </si>
  <si>
    <t>Пружина для переплета</t>
  </si>
  <si>
    <t>Мұқабаға арналған серіппе</t>
  </si>
  <si>
    <t>пластиковая, 10 мм</t>
  </si>
  <si>
    <t>пластикалық, 10 мм</t>
  </si>
  <si>
    <t>Пружина для переплета пластиковая 10 ММ</t>
  </si>
  <si>
    <t>Мұқабаға арналған серіппе пластикалық 10мм</t>
  </si>
  <si>
    <t>22.29.25.00.00.00.40.13.1</t>
  </si>
  <si>
    <t>пластиковая, 12 мм</t>
  </si>
  <si>
    <t>пластикалық, 12 мм</t>
  </si>
  <si>
    <t>Пружина для переплета пластиковая 12 ММ</t>
  </si>
  <si>
    <t>Мұқабаға арналған серіппе пластикалық 12мм</t>
  </si>
  <si>
    <t>22.29.25.00.00.00.40.11.1</t>
  </si>
  <si>
    <t>пластиковая, 8 мм</t>
  </si>
  <si>
    <t>пластикалық, 8 мм</t>
  </si>
  <si>
    <t>Пружина для переплета пластиковая 8 ММ</t>
  </si>
  <si>
    <t>Мұқабаға арналған серіппе пластикалық 8мм</t>
  </si>
  <si>
    <t>22.29.25.00.00.00.40.10.1</t>
  </si>
  <si>
    <t>пластиковая, 6 мм</t>
  </si>
  <si>
    <t>пластикалық, 6 мм</t>
  </si>
  <si>
    <t>Пружина для переплета пластиковая 6 ММ</t>
  </si>
  <si>
    <t>Мұқабаға арналған серіппе пластикалық 6мм</t>
  </si>
  <si>
    <t>Калькулятор</t>
  </si>
  <si>
    <t>32.99.81.00.00.30.10.10.1</t>
  </si>
  <si>
    <t>Планинг</t>
  </si>
  <si>
    <t>аксессуар канцелярский</t>
  </si>
  <si>
    <t>кеңсе аксессуары</t>
  </si>
  <si>
    <t>Аксессуар канцелярский планинг</t>
  </si>
  <si>
    <t>Кеңсе аксессуары планинг</t>
  </si>
  <si>
    <t>32.99.81.00.00.30.20.10.1</t>
  </si>
  <si>
    <t>настольный</t>
  </si>
  <si>
    <t>үстел үстілік</t>
  </si>
  <si>
    <t>Аксессуар канцелярский VIP планер</t>
  </si>
  <si>
    <t>Кеңсе аксессуары VIP планер</t>
  </si>
  <si>
    <t>15.12.12.00.00.00.50.40.1</t>
  </si>
  <si>
    <t>Кляссер для визиток</t>
  </si>
  <si>
    <t>Несессер</t>
  </si>
  <si>
    <t>22.29.25.00.00.00.24.19.1</t>
  </si>
  <si>
    <t>Ножницы с пластиковой ручкой, длина 19 см</t>
  </si>
  <si>
    <t>Пластикалық сапты қайшы, ұзындығы 19 см</t>
  </si>
  <si>
    <t>32.99.12.00.00.00.14.30.1</t>
  </si>
  <si>
    <t>Точилка ручная для подтачивания грифельного карандаша</t>
  </si>
  <si>
    <t>Грифельді қарындашты ұштауға арналған қол ұштағышы</t>
  </si>
  <si>
    <t>32.99.12.00.00.00.11.65.1</t>
  </si>
  <si>
    <t>Ручки шариковые</t>
  </si>
  <si>
    <t>цветные в наборе</t>
  </si>
  <si>
    <t>Набор шариковых ручек</t>
  </si>
  <si>
    <t>Шарикті қаламдардың жиынтығы</t>
  </si>
  <si>
    <t>Набор</t>
  </si>
  <si>
    <t>22.29.25.00.00.00.20.20.1</t>
  </si>
  <si>
    <t>Набор цветных гелевых ручек</t>
  </si>
  <si>
    <t>Түрлі түсті гель қаламдарының жинағы</t>
  </si>
  <si>
    <t>толщина линии - 0,5 мм, стержень гелевый, корпус пластиковый</t>
  </si>
  <si>
    <t>сызық қалыңдығы - 0,5 мм, өзегі гельді, корпусы пластикалық</t>
  </si>
  <si>
    <t xml:space="preserve"> Ручка пластиковая шариковая</t>
  </si>
  <si>
    <t>32.99.12.00.00.00.11.60.1</t>
  </si>
  <si>
    <t>Ручка шариковая</t>
  </si>
  <si>
    <t>Шарикті қаламдар</t>
  </si>
  <si>
    <t>Ручка шариковая сувенирная</t>
  </si>
  <si>
    <t>Шарикті кәдесый қалам</t>
  </si>
  <si>
    <t>17.23.12.50.00.00.00.40.1</t>
  </si>
  <si>
    <t>ежедневник</t>
  </si>
  <si>
    <t>күнделік</t>
  </si>
  <si>
    <t>формат А5, датированный</t>
  </si>
  <si>
    <t>А5 форматы, күнін көрсетумен</t>
  </si>
  <si>
    <t>Ежедневник  формат А-5 датированный</t>
  </si>
  <si>
    <t>А5 форматы, күнін көрсетуімен</t>
  </si>
  <si>
    <t>17.23.12.40.00.00.00.20.1</t>
  </si>
  <si>
    <t>блокнот для записей</t>
  </si>
  <si>
    <t>жазбаға арналған блокнот</t>
  </si>
  <si>
    <t>Формат А5</t>
  </si>
  <si>
    <t>А5 форматы</t>
  </si>
  <si>
    <t>БЛОКНОТ для записей формата А-5</t>
  </si>
  <si>
    <t>А-5 ФОРМАТТЫ жазбаға арналған блокнот</t>
  </si>
  <si>
    <t>32.99.80.00.00.00.00.07.1</t>
  </si>
  <si>
    <t>Скотч</t>
  </si>
  <si>
    <t>узкий</t>
  </si>
  <si>
    <t>жіңішке</t>
  </si>
  <si>
    <t>Скотч узкий</t>
  </si>
  <si>
    <t>Жіңішке жабысқақ таспа</t>
  </si>
  <si>
    <t>32.99.80.00.00.00.00.10.1</t>
  </si>
  <si>
    <t>Жапсырғыш</t>
  </si>
  <si>
    <t>широкий, свыше 3 см</t>
  </si>
  <si>
    <t>енді, 3 см артық</t>
  </si>
  <si>
    <t>Скотч широкий, свыше 3 см</t>
  </si>
  <si>
    <t>ені 3 см артық жабысқақ таспа</t>
  </si>
  <si>
    <t>25.99.23.00.00.11.11.19.1</t>
  </si>
  <si>
    <t>Скрепка</t>
  </si>
  <si>
    <t>Қыстырғыш</t>
  </si>
  <si>
    <t>Скрепки для бумаг. Размер 50 мм</t>
  </si>
  <si>
    <t>Қағаздарға арналған қыстырғыш. Өлшемі 50 мм</t>
  </si>
  <si>
    <t>Скрепки для бумаг размер 50 мм</t>
  </si>
  <si>
    <t>Қағазға арналған түйреуіш өлшемі 50 мм</t>
  </si>
  <si>
    <t>25.99.23.00.00.11.11.13.1</t>
  </si>
  <si>
    <t>Скрепки для бумаг. Размер 28 мм</t>
  </si>
  <si>
    <t>Қағаздарға арналған қыстырғыш. Өлшемі 28 мм</t>
  </si>
  <si>
    <t>Скрепки для бумаг размер 28 мм</t>
  </si>
  <si>
    <t>Қағазға арналған түйреуіш өлшемі 28 мм</t>
  </si>
  <si>
    <t>32.99.81.00.00.10.10.12.1</t>
  </si>
  <si>
    <t>Штрих-корректор</t>
  </si>
  <si>
    <t>с кисточкой и разбавителем</t>
  </si>
  <si>
    <t>қылқаламы және сұйылтқышы бар</t>
  </si>
  <si>
    <t>Штрих-корректор с кисточкой и разбавителем</t>
  </si>
  <si>
    <t>Қылқаламы және сұйылтқышы бар штрих-корректор</t>
  </si>
  <si>
    <t>17.23.12.80.00.00.00.20.1</t>
  </si>
  <si>
    <t>Календарь</t>
  </si>
  <si>
    <t>Күнтізбе</t>
  </si>
  <si>
    <t>үстелдік</t>
  </si>
  <si>
    <t>Календарь  настольный в виде домика</t>
  </si>
  <si>
    <t>Үстелдік күнтізбе үшбұрышты</t>
  </si>
  <si>
    <t>17.23.12.80.00.00.00.10.1</t>
  </si>
  <si>
    <t>настенный</t>
  </si>
  <si>
    <t>қабырғалық</t>
  </si>
  <si>
    <t>Календарь  настенный</t>
  </si>
  <si>
    <t>Қабырғалық күнтізбе</t>
  </si>
  <si>
    <t>Картон переплетный</t>
  </si>
  <si>
    <t>Түптеуге арналған картон</t>
  </si>
  <si>
    <t>Карандаш черный с ластиком</t>
  </si>
  <si>
    <t>Қара түсті қарындаш өшіргішімен</t>
  </si>
  <si>
    <t>17.23.12.10.00.00.00.65.1</t>
  </si>
  <si>
    <t>Конверт</t>
  </si>
  <si>
    <t> формат B12, размер 15x22</t>
  </si>
  <si>
    <t>B12 форматы, өлшемі15x22</t>
  </si>
  <si>
    <t>формат B12, размер 15x22</t>
  </si>
  <si>
    <t>22.29.25.00.00.00.19.05.1</t>
  </si>
  <si>
    <t>Маркеры перманентные в наборе</t>
  </si>
  <si>
    <t>Жиынтықтағы перманенттік маркер</t>
  </si>
  <si>
    <t>17.23.12.10.00.00.00.06.1</t>
  </si>
  <si>
    <t>бумажный, формат А4</t>
  </si>
  <si>
    <t>қағаздан жасалған, А4 форматы</t>
  </si>
  <si>
    <t>25.99.23.00.00.11.15.10.1</t>
  </si>
  <si>
    <t>Дырокол</t>
  </si>
  <si>
    <t>Тескіш</t>
  </si>
  <si>
    <t>механическое устройство для пробивания отверстий в бумаге</t>
  </si>
  <si>
    <t>Қағазды тесуге арналған механикалық құрылғы</t>
  </si>
  <si>
    <t>АА типті шынашақты батарея</t>
  </si>
  <si>
    <t>27.20.11.00.00.00.07.20.1</t>
  </si>
  <si>
    <t>Батарейка пальчиковая типа АА</t>
  </si>
  <si>
    <t>АА саусақты типті батарея</t>
  </si>
  <si>
    <t>АА типті  саусақты батарея</t>
  </si>
  <si>
    <t>25.99.12.12.00.00.00.17.1</t>
  </si>
  <si>
    <t>Чайник</t>
  </si>
  <si>
    <t>Шәйнек</t>
  </si>
  <si>
    <t>вместимостью 3л</t>
  </si>
  <si>
    <t>Сыйымдылығы 3 л</t>
  </si>
  <si>
    <t>Чайник вместимостью 3Л</t>
  </si>
  <si>
    <t>Сыйымдылығы 3 л шәйнек</t>
  </si>
  <si>
    <t>22.21.41.00.00.20.10.10.1</t>
  </si>
  <si>
    <t>Скатерть</t>
  </si>
  <si>
    <t>Дастарқан</t>
  </si>
  <si>
    <t>клеенчатая</t>
  </si>
  <si>
    <t>клеенкалы</t>
  </si>
  <si>
    <t>Скатерть клеёнчатая</t>
  </si>
  <si>
    <t>Клеенкалы дастархан</t>
  </si>
  <si>
    <t>23.49.11.00.00.00.00.32.1</t>
  </si>
  <si>
    <t>Горшок</t>
  </si>
  <si>
    <t>түбек</t>
  </si>
  <si>
    <t>Горшки для цветов</t>
  </si>
  <si>
    <t>гүл түбектері</t>
  </si>
  <si>
    <t>Горшок для цветов</t>
  </si>
  <si>
    <t>Гүл түбектері</t>
  </si>
  <si>
    <t>31.01.13.00.00.00.11.02.1</t>
  </si>
  <si>
    <t>Подставка</t>
  </si>
  <si>
    <t>қойғыштар</t>
  </si>
  <si>
    <t>металлическая  </t>
  </si>
  <si>
    <t>металл</t>
  </si>
  <si>
    <t>Подставка металлическая для цветов</t>
  </si>
  <si>
    <t>Гүлдің астына қоятын темірден жасалған сүйеуіш</t>
  </si>
  <si>
    <t>32.99.84.10.00.00.00.11.1</t>
  </si>
  <si>
    <t>Грунт (почвенная смесь)</t>
  </si>
  <si>
    <t>Топырақ (топырақ қоспасы)</t>
  </si>
  <si>
    <t>земляная смесь для растений</t>
  </si>
  <si>
    <t>өсімдіктерге арналған топырақты қоспа)</t>
  </si>
  <si>
    <t>өсімдіктерге арналған топырақты қоспа</t>
  </si>
  <si>
    <t>25.99.29.00.02.13.17.10.1</t>
  </si>
  <si>
    <t>Лестница-стремянка</t>
  </si>
  <si>
    <t>Басқыш-сатысы</t>
  </si>
  <si>
    <t>Лестница-стремянка  алюминиевая</t>
  </si>
  <si>
    <t>Алюминий басқыш-сатысы</t>
  </si>
  <si>
    <t>Лестница-стремянка алюминиевая</t>
  </si>
  <si>
    <t>25.73.10.00.00.10.11.14.1</t>
  </si>
  <si>
    <t>Лопата</t>
  </si>
  <si>
    <t>Күрек</t>
  </si>
  <si>
    <t>Лопата совковая с черенком</t>
  </si>
  <si>
    <t>Сабы бар күрекше</t>
  </si>
  <si>
    <t>25.73.10.00.00.10.10.24.1</t>
  </si>
  <si>
    <t>Лопаты копальные остроконечные (штыковые) с черенком</t>
  </si>
  <si>
    <t>Сабы бар ұшты (істік) қазу күректері</t>
  </si>
  <si>
    <t>32.99.87.00.00.00.00.30.1</t>
  </si>
  <si>
    <t>Носилки</t>
  </si>
  <si>
    <t>Зембіл</t>
  </si>
  <si>
    <t>с металлическим кузовом</t>
  </si>
  <si>
    <t>металл шанағы бар</t>
  </si>
  <si>
    <t>Носилки с металлическим кузовом</t>
  </si>
  <si>
    <t>Металл шанағы бар зембіл</t>
  </si>
  <si>
    <t>22.29.25.00.00.00.17.10.1</t>
  </si>
  <si>
    <t>Корзина для бумаг</t>
  </si>
  <si>
    <t>Қағазға арналған себет</t>
  </si>
  <si>
    <t>Корзина для бумаг, объем 10 л</t>
  </si>
  <si>
    <t>Қағазға арналған кәрзеңке, көлемі 10 л</t>
  </si>
  <si>
    <t>28.95.11.00.00.00.09.03.1</t>
  </si>
  <si>
    <t>Резак</t>
  </si>
  <si>
    <t>Кескіш</t>
  </si>
  <si>
    <t>для бумаги, сабельный</t>
  </si>
  <si>
    <t>қағазға арналған, сабельді</t>
  </si>
  <si>
    <t>Резак для бумаги</t>
  </si>
  <si>
    <t>Қағазға арналған, сабельді кескіш</t>
  </si>
  <si>
    <t>28.99.11.00.00.00.11.02.1</t>
  </si>
  <si>
    <t>Пресс переплетно-обжимный</t>
  </si>
  <si>
    <t>Түптеп қыстыру прессі</t>
  </si>
  <si>
    <t>27.51.27.00.02.00.00.10.1</t>
  </si>
  <si>
    <t>Печь микроволновая</t>
  </si>
  <si>
    <t>Шағын толқынды пеш</t>
  </si>
  <si>
    <t>Варочная камера стальная с оцинковкой и покрытием специальной краской. Емкость варочной камеры от 13 до 18 литров</t>
  </si>
  <si>
    <t>Арнайы бояумен жабылған, мырыштаумен болат пісіретін камера. Пісіру камерасының сыйымдылығы 13- тен 18 литрге дейін.</t>
  </si>
  <si>
    <t>Арнайы бояумен жабылған, мырыштаумен болат пісіретін камералы шағын толқынды пеші. Пісіру камерасының сыйымдылығы 13- тен 18 литрге дейін.</t>
  </si>
  <si>
    <t>ДЛЗиМС</t>
  </si>
  <si>
    <t>15.12.12.00.00.00.28.20.1</t>
  </si>
  <si>
    <t>Сумка дорожная</t>
  </si>
  <si>
    <t>Жол сөмкесі</t>
  </si>
  <si>
    <t>С лицевой поверхностью из текстильных материалов</t>
  </si>
  <si>
    <t>Беткі жағы тоқыма материалдардан</t>
  </si>
  <si>
    <t>14.12.30.00.00.11.05.14.1</t>
  </si>
  <si>
    <t>Костюм (куртка и брюки) установленного цвета</t>
  </si>
  <si>
    <t>Белгіленген түсті костюм (күртеше және шалбар)</t>
  </si>
  <si>
    <t>Куртка прямого силуэта с центральной бортовой  застежкой «молния». Брюки прямого силуэта, на притачном  поясе с 6-ю петлями для брючного ремня</t>
  </si>
  <si>
    <t>Тіке сұлбалы орталық сыдырма ілгекті күртеше. Тіке сұлбалы белдігі қайып тігілген және белбеуге арналған 6 ілмекті</t>
  </si>
  <si>
    <t xml:space="preserve">Куртка прямого силуэта с центральной бортовой  застежкой «молния». Брюки прямого силуэта, на притачном  поясе с 6-ю петлями для брючного ремня </t>
  </si>
  <si>
    <t>Комплект</t>
  </si>
  <si>
    <t>14.19.22.00.00.00.26.27.1</t>
  </si>
  <si>
    <t>Футболка</t>
  </si>
  <si>
    <t>Жеңіл жейде</t>
  </si>
  <si>
    <t>Футболка-поло спортивная</t>
  </si>
  <si>
    <t>Спорттық жеңіл жейде-поло</t>
  </si>
  <si>
    <t>14.12.30.00.00.70.10.09.1</t>
  </si>
  <si>
    <t>Бейсболка</t>
  </si>
  <si>
    <t>Спортивный головной убор</t>
  </si>
  <si>
    <t>Спорттық бас киім</t>
  </si>
  <si>
    <t>15.20.13.00.00.00.10.01.1</t>
  </si>
  <si>
    <t>Ботинки</t>
  </si>
  <si>
    <t>Бәтеңке</t>
  </si>
  <si>
    <t>Кожанные</t>
  </si>
  <si>
    <t>Былғары</t>
  </si>
  <si>
    <t>Пара</t>
  </si>
  <si>
    <t>14.13.11.00.00.10.12.05.1</t>
  </si>
  <si>
    <t>Куртка мужская</t>
  </si>
  <si>
    <t>Ерлер кеудешесі</t>
  </si>
  <si>
    <t>Трикотажная, утепленная</t>
  </si>
  <si>
    <t>Трикотажды, жылы</t>
  </si>
  <si>
    <t>14.12.30.00.00.11.05.15.1</t>
  </si>
  <si>
    <t>Костюм (куртка и брюки)установленного цвета</t>
  </si>
  <si>
    <t>Белгіленген түсті костюм (кеудеше және шалбар)</t>
  </si>
  <si>
    <t>Куртка утепленная прямого силуэта с центральной бортовой  застежкой «молния». Брюки – полукомбинезон утепленные, с регулируемыми фиксирующимися бретелями, на широком притачном поясе, собранных с боковых сторон на эластичную ленту</t>
  </si>
  <si>
    <t>Тіке сұлбалы орталық сыдырма ілгекті жылы күртеше. Шалбар - жартылай тұтас тігілген, аспа бауы реттемелі бекітумен, кең сұлбалы белдігі қайып тігілген және қапталы созылмалы бау</t>
  </si>
  <si>
    <t>14.19.43.00.00.00.10.80.1</t>
  </si>
  <si>
    <t>Головной убор</t>
  </si>
  <si>
    <t>Бас киім</t>
  </si>
  <si>
    <t>Головные уборы мужские меховые комбинированные с другими материалами</t>
  </si>
  <si>
    <t>Басқа маталармен құрамдастырылған ерлер үлбір бас киімі</t>
  </si>
  <si>
    <t>Ер кісілік басқа материалдармен аралас елтірі бас киім</t>
  </si>
  <si>
    <t>15.20.32.00.00.00.12.73.1</t>
  </si>
  <si>
    <t>Полусапоги мужские</t>
  </si>
  <si>
    <t>Ер кісілік қонышы қысқа етік</t>
  </si>
  <si>
    <t>для защиты от механических воздействий, верх комбинированный, с высокими берцами,  утепленные, ГОСТ 28507-99</t>
  </si>
  <si>
    <t>механикалық әсерден қорғайтын, үсті қиыстырылған, қонышы ұзын, жылытылған МСТ 28507-99</t>
  </si>
  <si>
    <t>14.39.10.00.00.00.50.10.1</t>
  </si>
  <si>
    <t>Толстовка</t>
  </si>
  <si>
    <t>Қалың күрте</t>
  </si>
  <si>
    <t>Флисовая</t>
  </si>
  <si>
    <t>Флисті</t>
  </si>
  <si>
    <t>32.99.11.00.00.00.10.10.1</t>
  </si>
  <si>
    <t>Каска</t>
  </si>
  <si>
    <t>Дулыға</t>
  </si>
  <si>
    <t>Материал изготовления - пластмасса</t>
  </si>
  <si>
    <t>Дайындау материалы - пластмасса</t>
  </si>
  <si>
    <t>итого по товарам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</si>
  <si>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</si>
  <si>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</si>
  <si>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</si>
  <si>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</si>
  <si>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</si>
  <si>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</si>
  <si>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</si>
  <si>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</si>
  <si>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</si>
  <si>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</si>
  <si>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</si>
  <si>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</si>
  <si>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</si>
  <si>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</si>
  <si>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</si>
  <si>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</si>
  <si>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</si>
  <si>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</si>
  <si>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</si>
  <si>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</si>
  <si>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</si>
  <si>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</si>
  <si>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</si>
  <si>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</si>
  <si>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</si>
  <si>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</si>
  <si>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</si>
  <si>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</si>
  <si>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</si>
  <si>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</si>
  <si>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</si>
  <si>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</si>
  <si>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</si>
  <si>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</si>
  <si>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</si>
  <si>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</si>
  <si>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</si>
  <si>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</si>
  <si>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</si>
  <si>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</si>
  <si>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</si>
  <si>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</si>
  <si>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</si>
  <si>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</si>
  <si>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</si>
  <si>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</si>
  <si>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</si>
  <si>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</si>
  <si>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</si>
  <si>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</si>
  <si>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</si>
  <si>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</si>
  <si>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</si>
  <si>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</si>
  <si>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</si>
  <si>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</si>
  <si>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</si>
  <si>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</si>
  <si>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</si>
  <si>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</si>
  <si>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</si>
  <si>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</si>
  <si>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</si>
  <si>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</si>
  <si>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</si>
  <si>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</si>
  <si>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</si>
  <si>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</si>
  <si>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</si>
  <si>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</si>
  <si>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</si>
  <si>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</si>
  <si>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</si>
  <si>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</si>
  <si>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</si>
  <si>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</si>
  <si>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</si>
  <si>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</si>
  <si>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</si>
  <si>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</si>
  <si>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</si>
  <si>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</si>
  <si>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</si>
  <si>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</si>
  <si>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</si>
  <si>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</si>
  <si>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</si>
  <si>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</si>
  <si>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</si>
  <si>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</si>
  <si>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</si>
  <si>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</si>
  <si>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</si>
  <si>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</si>
  <si>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</si>
  <si>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</si>
  <si>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</si>
  <si>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</si>
  <si>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</si>
  <si>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</si>
  <si>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</si>
  <si>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</si>
  <si>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</si>
  <si>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</si>
  <si>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</si>
  <si>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</si>
  <si>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</si>
  <si>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</si>
  <si>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</si>
  <si>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</si>
  <si>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</si>
  <si>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</si>
  <si>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</si>
  <si>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</si>
  <si>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к приказу АО "РД "КазМунайГаз" № 90/П от 07.04.2015 года</t>
  </si>
  <si>
    <t>V изменения и дополнения в План закупок товаров, работ и услуг  АО «РД «КазМунайГаз»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</si>
</sst>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00000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0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</cellStyleXfs>
  <cellXfs count="125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0" fontId="55" fillId="0" borderId="1" xfId="13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center"/>
    </xf>
    <xf numFmtId="0" fontId="61" fillId="0" borderId="1" xfId="13" applyFont="1" applyBorder="1" applyAlignment="1">
      <alignment horizontal="center" vertical="center" wrapText="1"/>
    </xf>
    <xf numFmtId="4" fontId="22" fillId="21" borderId="1" xfId="91" applyNumberFormat="1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60" fillId="0" borderId="0" xfId="0" applyNumberFormat="1" applyFont="1"/>
    <xf numFmtId="4" fontId="57" fillId="0" borderId="0" xfId="0" applyNumberFormat="1" applyFont="1"/>
    <xf numFmtId="4" fontId="59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16" fillId="2" borderId="1" xfId="19" applyNumberFormat="1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3" fontId="16" fillId="2" borderId="1" xfId="14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36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/>
    </xf>
    <xf numFmtId="43" fontId="59" fillId="0" borderId="1" xfId="178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center"/>
    </xf>
    <xf numFmtId="0" fontId="15" fillId="0" borderId="0" xfId="14" applyFont="1" applyFill="1" applyBorder="1" applyAlignment="1">
      <alignment horizontal="center" vertical="center" wrapText="1"/>
    </xf>
    <xf numFmtId="49" fontId="58" fillId="0" borderId="0" xfId="267" applyNumberFormat="1" applyFont="1" applyFill="1" applyBorder="1" applyAlignment="1">
      <alignment horizontal="center" vertical="center" wrapText="1"/>
    </xf>
    <xf numFmtId="3" fontId="15" fillId="0" borderId="0" xfId="14" applyNumberFormat="1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62" fillId="2" borderId="1" xfId="267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3" fontId="16" fillId="2" borderId="1" xfId="14" applyNumberFormat="1" applyFont="1" applyFill="1" applyBorder="1" applyAlignment="1">
      <alignment horizontal="center" vertical="center" wrapText="1"/>
    </xf>
    <xf numFmtId="4" fontId="16" fillId="2" borderId="1" xfId="14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60" fillId="2" borderId="1" xfId="19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/>
    </xf>
    <xf numFmtId="0" fontId="60" fillId="2" borderId="1" xfId="19" applyFont="1" applyFill="1" applyBorder="1" applyAlignment="1">
      <alignment horizontal="center" vertical="center" wrapText="1"/>
    </xf>
    <xf numFmtId="0" fontId="60" fillId="0" borderId="1" xfId="13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/>
    </xf>
    <xf numFmtId="4" fontId="60" fillId="2" borderId="1" xfId="14" applyNumberFormat="1" applyFont="1" applyFill="1" applyBorder="1" applyAlignment="1">
      <alignment horizontal="center" vertical="center"/>
    </xf>
    <xf numFmtId="4" fontId="60" fillId="0" borderId="1" xfId="0" applyNumberFormat="1" applyFont="1" applyFill="1" applyBorder="1" applyAlignment="1">
      <alignment horizontal="center" vertical="center" wrapText="1"/>
    </xf>
    <xf numFmtId="4" fontId="60" fillId="0" borderId="1" xfId="14" applyNumberFormat="1" applyFont="1" applyFill="1" applyBorder="1" applyAlignment="1">
      <alignment horizontal="center" vertical="center"/>
    </xf>
    <xf numFmtId="0" fontId="60" fillId="2" borderId="1" xfId="14" applyNumberFormat="1" applyFont="1" applyFill="1" applyBorder="1" applyAlignment="1">
      <alignment horizontal="center" vertical="center" wrapText="1"/>
    </xf>
    <xf numFmtId="0" fontId="60" fillId="2" borderId="1" xfId="267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2" borderId="1" xfId="2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 wrapText="1"/>
    </xf>
    <xf numFmtId="4" fontId="60" fillId="2" borderId="1" xfId="14" applyNumberFormat="1" applyFont="1" applyFill="1" applyBorder="1" applyAlignment="1">
      <alignment horizontal="center" vertical="center" wrapText="1"/>
    </xf>
    <xf numFmtId="43" fontId="60" fillId="0" borderId="1" xfId="178" applyFont="1" applyBorder="1" applyAlignment="1">
      <alignment horizontal="center" vertical="center"/>
    </xf>
    <xf numFmtId="43" fontId="57" fillId="0" borderId="1" xfId="178" applyFont="1" applyBorder="1" applyAlignment="1">
      <alignment horizontal="center" vertical="center"/>
    </xf>
    <xf numFmtId="0" fontId="59" fillId="0" borderId="1" xfId="0" applyFont="1" applyBorder="1" applyAlignment="1">
      <alignment horizontal="left" vertical="center" wrapText="1" indent="1"/>
    </xf>
    <xf numFmtId="0" fontId="16" fillId="36" borderId="20" xfId="0" applyFont="1" applyFill="1" applyBorder="1" applyAlignment="1">
      <alignment horizontal="center" vertical="center" wrapText="1"/>
    </xf>
    <xf numFmtId="179" fontId="63" fillId="0" borderId="20" xfId="0" applyNumberFormat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63" fillId="0" borderId="1" xfId="0" applyFont="1" applyBorder="1" applyAlignment="1">
      <alignment horizontal="right" vertical="center" wrapText="1"/>
    </xf>
    <xf numFmtId="4" fontId="59" fillId="0" borderId="2" xfId="0" applyNumberFormat="1" applyFont="1" applyBorder="1" applyAlignment="1">
      <alignment horizontal="right" vertical="center" wrapText="1"/>
    </xf>
    <xf numFmtId="4" fontId="59" fillId="0" borderId="1" xfId="0" applyNumberFormat="1" applyFont="1" applyBorder="1" applyAlignment="1">
      <alignment horizontal="right" vertical="center" wrapText="1"/>
    </xf>
    <xf numFmtId="0" fontId="16" fillId="0" borderId="20" xfId="1" applyFont="1" applyBorder="1" applyAlignment="1">
      <alignment horizontal="center"/>
    </xf>
    <xf numFmtId="4" fontId="16" fillId="0" borderId="20" xfId="0" applyNumberFormat="1" applyFont="1" applyBorder="1" applyAlignment="1">
      <alignment horizontal="center" vertical="center"/>
    </xf>
    <xf numFmtId="0" fontId="16" fillId="36" borderId="20" xfId="0" applyFont="1" applyFill="1" applyBorder="1" applyAlignment="1">
      <alignment horizontal="left" vertical="center" wrapText="1"/>
    </xf>
    <xf numFmtId="4" fontId="63" fillId="0" borderId="1" xfId="0" applyNumberFormat="1" applyFont="1" applyBorder="1" applyAlignment="1">
      <alignment horizontal="right" vertical="center" wrapText="1"/>
    </xf>
    <xf numFmtId="179" fontId="62" fillId="0" borderId="20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indent="1"/>
    </xf>
    <xf numFmtId="179" fontId="16" fillId="0" borderId="20" xfId="0" applyNumberFormat="1" applyFont="1" applyFill="1" applyBorder="1" applyAlignment="1">
      <alignment horizontal="center" vertical="center" wrapText="1"/>
    </xf>
    <xf numFmtId="4" fontId="16" fillId="0" borderId="2" xfId="1" applyNumberFormat="1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/>
    </xf>
  </cellXfs>
  <cellStyles count="270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ozdik.kz/ru/dictionary/translate/kk/ru/&#1089;&#1199;&#1081;&#1077;&#1091;&#1110;&#1096;/" TargetMode="External"/><Relationship Id="rId1" Type="http://schemas.openxmlformats.org/officeDocument/2006/relationships/hyperlink" Target="http://enstru.skc.kz/ru/ntru/detail/?kpved=32.99.15.00.00.00.11.35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4"/>
  <sheetViews>
    <sheetView tabSelected="1" zoomScale="80" zoomScaleNormal="80" workbookViewId="0">
      <selection activeCell="X9" sqref="X9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4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9.1406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18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729</v>
      </c>
    </row>
    <row r="4" spans="1:28">
      <c r="B4" s="124" t="s">
        <v>730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2"/>
      <c r="B7" s="35" t="s">
        <v>35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28" ht="13.5">
      <c r="A8" s="32"/>
      <c r="B8" s="35" t="s">
        <v>33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</row>
    <row r="9" spans="1:28" ht="63.75">
      <c r="A9" s="34" t="s">
        <v>51</v>
      </c>
      <c r="B9" s="86" t="s">
        <v>41</v>
      </c>
      <c r="C9" s="87" t="s">
        <v>31</v>
      </c>
      <c r="D9" s="88" t="s">
        <v>42</v>
      </c>
      <c r="E9" s="88" t="s">
        <v>43</v>
      </c>
      <c r="F9" s="89" t="s">
        <v>44</v>
      </c>
      <c r="G9" s="88" t="s">
        <v>45</v>
      </c>
      <c r="H9" s="89" t="s">
        <v>46</v>
      </c>
      <c r="I9" s="89" t="s">
        <v>47</v>
      </c>
      <c r="J9" s="89" t="s">
        <v>48</v>
      </c>
      <c r="K9" s="89" t="s">
        <v>36</v>
      </c>
      <c r="L9" s="90">
        <v>100</v>
      </c>
      <c r="M9" s="89">
        <v>710000000</v>
      </c>
      <c r="N9" s="91" t="s">
        <v>38</v>
      </c>
      <c r="O9" s="92" t="s">
        <v>49</v>
      </c>
      <c r="P9" s="89" t="s">
        <v>32</v>
      </c>
      <c r="Q9" s="90"/>
      <c r="R9" s="93" t="s">
        <v>39</v>
      </c>
      <c r="S9" s="94" t="s">
        <v>50</v>
      </c>
      <c r="T9" s="90"/>
      <c r="U9" s="90"/>
      <c r="V9" s="95"/>
      <c r="W9" s="96"/>
      <c r="X9" s="97">
        <v>4759000</v>
      </c>
      <c r="Y9" s="98">
        <f>X9*1.12</f>
        <v>5330080.0000000009</v>
      </c>
      <c r="Z9" s="90"/>
      <c r="AA9" s="99">
        <v>2015</v>
      </c>
      <c r="AB9" s="90"/>
    </row>
    <row r="10" spans="1:28" ht="63.75">
      <c r="A10" s="34" t="s">
        <v>80</v>
      </c>
      <c r="B10" s="86" t="s">
        <v>70</v>
      </c>
      <c r="C10" s="87" t="s">
        <v>31</v>
      </c>
      <c r="D10" s="100" t="s">
        <v>71</v>
      </c>
      <c r="E10" s="89" t="s">
        <v>72</v>
      </c>
      <c r="F10" s="89" t="s">
        <v>73</v>
      </c>
      <c r="G10" s="89" t="s">
        <v>72</v>
      </c>
      <c r="H10" s="89" t="s">
        <v>73</v>
      </c>
      <c r="I10" s="89" t="s">
        <v>74</v>
      </c>
      <c r="J10" s="89" t="s">
        <v>75</v>
      </c>
      <c r="K10" s="89" t="s">
        <v>36</v>
      </c>
      <c r="L10" s="94">
        <v>70</v>
      </c>
      <c r="M10" s="101">
        <v>710000000</v>
      </c>
      <c r="N10" s="102" t="s">
        <v>38</v>
      </c>
      <c r="O10" s="94" t="s">
        <v>76</v>
      </c>
      <c r="P10" s="89" t="s">
        <v>32</v>
      </c>
      <c r="Q10" s="94"/>
      <c r="R10" s="103" t="s">
        <v>77</v>
      </c>
      <c r="S10" s="94" t="s">
        <v>78</v>
      </c>
      <c r="T10" s="94"/>
      <c r="U10" s="94"/>
      <c r="V10" s="104"/>
      <c r="W10" s="105"/>
      <c r="X10" s="106">
        <f>55080000/10*8.5</f>
        <v>46818000</v>
      </c>
      <c r="Y10" s="106">
        <f>X10*1.12</f>
        <v>52436160.000000007</v>
      </c>
      <c r="Z10" s="94"/>
      <c r="AA10" s="99">
        <v>2015</v>
      </c>
      <c r="AB10" s="94" t="s">
        <v>79</v>
      </c>
    </row>
    <row r="11" spans="1:28" ht="13.5">
      <c r="A11" s="34"/>
      <c r="B11" s="39" t="s">
        <v>34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>
        <f>X9+X10</f>
        <v>51577000</v>
      </c>
      <c r="Y11" s="41">
        <f>Y9+Y10</f>
        <v>57766240.000000007</v>
      </c>
      <c r="Z11" s="40"/>
      <c r="AA11" s="40"/>
      <c r="AB11" s="40"/>
    </row>
    <row r="12" spans="1:28">
      <c r="A12" s="32"/>
      <c r="B12" s="6" t="s">
        <v>27</v>
      </c>
      <c r="C12" s="7"/>
      <c r="D12" s="11"/>
      <c r="E12" s="11"/>
      <c r="F12" s="11"/>
      <c r="G12" s="13"/>
      <c r="H12" s="13"/>
      <c r="I12" s="13"/>
      <c r="J12" s="13"/>
      <c r="K12" s="9"/>
      <c r="L12" s="8"/>
      <c r="M12" s="1"/>
      <c r="N12" s="12"/>
      <c r="O12" s="8"/>
      <c r="P12" s="7"/>
      <c r="Q12" s="7"/>
      <c r="R12" s="7"/>
      <c r="S12" s="10"/>
      <c r="T12" s="9"/>
      <c r="U12" s="8"/>
      <c r="V12" s="9"/>
      <c r="W12" s="9"/>
      <c r="X12" s="36"/>
      <c r="Y12" s="36"/>
      <c r="Z12" s="37"/>
      <c r="AA12" s="9"/>
      <c r="AB12" s="9"/>
    </row>
    <row r="13" spans="1:28" ht="63.75">
      <c r="A13" s="32" t="s">
        <v>555</v>
      </c>
      <c r="B13" s="52" t="s">
        <v>615</v>
      </c>
      <c r="C13" s="53" t="s">
        <v>31</v>
      </c>
      <c r="D13" s="79" t="s">
        <v>250</v>
      </c>
      <c r="E13" s="47" t="s">
        <v>182</v>
      </c>
      <c r="F13" s="48" t="s">
        <v>251</v>
      </c>
      <c r="G13" s="47" t="s">
        <v>252</v>
      </c>
      <c r="H13" s="48" t="s">
        <v>253</v>
      </c>
      <c r="I13" s="47" t="s">
        <v>252</v>
      </c>
      <c r="J13" s="48" t="s">
        <v>253</v>
      </c>
      <c r="K13" s="47" t="s">
        <v>62</v>
      </c>
      <c r="L13" s="49">
        <v>0</v>
      </c>
      <c r="M13" s="16">
        <v>710000000</v>
      </c>
      <c r="N13" s="12" t="s">
        <v>38</v>
      </c>
      <c r="O13" s="49" t="s">
        <v>53</v>
      </c>
      <c r="P13" s="47" t="s">
        <v>254</v>
      </c>
      <c r="Q13" s="49" t="s">
        <v>249</v>
      </c>
      <c r="R13" s="7" t="s">
        <v>39</v>
      </c>
      <c r="S13" s="49" t="s">
        <v>78</v>
      </c>
      <c r="T13" s="49">
        <v>736</v>
      </c>
      <c r="U13" s="49" t="s">
        <v>255</v>
      </c>
      <c r="V13" s="84">
        <v>50</v>
      </c>
      <c r="W13" s="85">
        <v>15759.821428571428</v>
      </c>
      <c r="X13" s="67">
        <f>W13*V13</f>
        <v>787991.07142857136</v>
      </c>
      <c r="Y13" s="67">
        <f>W13*V13*1.12</f>
        <v>882550</v>
      </c>
      <c r="Z13" s="49"/>
      <c r="AA13" s="60">
        <v>2015</v>
      </c>
      <c r="AB13" s="49"/>
    </row>
    <row r="14" spans="1:28" ht="63.75">
      <c r="A14" s="32" t="s">
        <v>555</v>
      </c>
      <c r="B14" s="52" t="s">
        <v>616</v>
      </c>
      <c r="C14" s="53" t="s">
        <v>31</v>
      </c>
      <c r="D14" s="79" t="s">
        <v>256</v>
      </c>
      <c r="E14" s="47" t="s">
        <v>182</v>
      </c>
      <c r="F14" s="48" t="s">
        <v>251</v>
      </c>
      <c r="G14" s="47" t="s">
        <v>257</v>
      </c>
      <c r="H14" s="48" t="s">
        <v>258</v>
      </c>
      <c r="I14" s="47" t="s">
        <v>257</v>
      </c>
      <c r="J14" s="48" t="s">
        <v>258</v>
      </c>
      <c r="K14" s="47" t="s">
        <v>62</v>
      </c>
      <c r="L14" s="49">
        <v>0</v>
      </c>
      <c r="M14" s="16">
        <v>710000000</v>
      </c>
      <c r="N14" s="12" t="s">
        <v>38</v>
      </c>
      <c r="O14" s="49" t="s">
        <v>53</v>
      </c>
      <c r="P14" s="47" t="s">
        <v>254</v>
      </c>
      <c r="Q14" s="49" t="s">
        <v>249</v>
      </c>
      <c r="R14" s="7" t="s">
        <v>39</v>
      </c>
      <c r="S14" s="49" t="s">
        <v>78</v>
      </c>
      <c r="T14" s="49">
        <v>736</v>
      </c>
      <c r="U14" s="49" t="s">
        <v>255</v>
      </c>
      <c r="V14" s="84">
        <v>50</v>
      </c>
      <c r="W14" s="85">
        <v>13303.571428571428</v>
      </c>
      <c r="X14" s="67">
        <f t="shared" ref="X14:X77" si="0">W14*V14</f>
        <v>665178.57142857136</v>
      </c>
      <c r="Y14" s="67">
        <f t="shared" ref="Y14:Y77" si="1">W14*V14*1.12</f>
        <v>745000</v>
      </c>
      <c r="Z14" s="49"/>
      <c r="AA14" s="60">
        <v>2015</v>
      </c>
      <c r="AB14" s="49"/>
    </row>
    <row r="15" spans="1:28" ht="63.75">
      <c r="A15" s="32" t="s">
        <v>555</v>
      </c>
      <c r="B15" s="52" t="s">
        <v>617</v>
      </c>
      <c r="C15" s="53" t="s">
        <v>31</v>
      </c>
      <c r="D15" s="79" t="s">
        <v>159</v>
      </c>
      <c r="E15" s="47" t="s">
        <v>160</v>
      </c>
      <c r="F15" s="48" t="s">
        <v>161</v>
      </c>
      <c r="G15" s="47" t="s">
        <v>162</v>
      </c>
      <c r="H15" s="48" t="s">
        <v>163</v>
      </c>
      <c r="I15" s="47" t="s">
        <v>162</v>
      </c>
      <c r="J15" s="48" t="s">
        <v>163</v>
      </c>
      <c r="K15" s="47" t="s">
        <v>37</v>
      </c>
      <c r="L15" s="49">
        <v>50</v>
      </c>
      <c r="M15" s="16">
        <v>710000000</v>
      </c>
      <c r="N15" s="12" t="s">
        <v>38</v>
      </c>
      <c r="O15" s="49" t="s">
        <v>53</v>
      </c>
      <c r="P15" s="47" t="s">
        <v>254</v>
      </c>
      <c r="Q15" s="49" t="s">
        <v>249</v>
      </c>
      <c r="R15" s="7" t="s">
        <v>39</v>
      </c>
      <c r="S15" s="49" t="s">
        <v>259</v>
      </c>
      <c r="T15" s="49">
        <v>5111</v>
      </c>
      <c r="U15" s="49" t="s">
        <v>260</v>
      </c>
      <c r="V15" s="84">
        <v>300</v>
      </c>
      <c r="W15" s="85">
        <v>755.75892857142856</v>
      </c>
      <c r="X15" s="67">
        <f t="shared" si="0"/>
        <v>226727.67857142858</v>
      </c>
      <c r="Y15" s="67">
        <f t="shared" si="1"/>
        <v>253935.00000000003</v>
      </c>
      <c r="Z15" s="49" t="s">
        <v>164</v>
      </c>
      <c r="AA15" s="60">
        <v>2015</v>
      </c>
      <c r="AB15" s="49"/>
    </row>
    <row r="16" spans="1:28" ht="63.75">
      <c r="A16" s="32" t="s">
        <v>555</v>
      </c>
      <c r="B16" s="52" t="s">
        <v>618</v>
      </c>
      <c r="C16" s="53" t="s">
        <v>31</v>
      </c>
      <c r="D16" s="79" t="s">
        <v>261</v>
      </c>
      <c r="E16" s="47" t="s">
        <v>262</v>
      </c>
      <c r="F16" s="48" t="s">
        <v>263</v>
      </c>
      <c r="G16" s="47" t="s">
        <v>264</v>
      </c>
      <c r="H16" s="48" t="s">
        <v>265</v>
      </c>
      <c r="I16" s="47" t="s">
        <v>264</v>
      </c>
      <c r="J16" s="48" t="s">
        <v>265</v>
      </c>
      <c r="K16" s="47" t="s">
        <v>62</v>
      </c>
      <c r="L16" s="49">
        <v>0</v>
      </c>
      <c r="M16" s="16">
        <v>710000000</v>
      </c>
      <c r="N16" s="12" t="s">
        <v>38</v>
      </c>
      <c r="O16" s="49" t="s">
        <v>53</v>
      </c>
      <c r="P16" s="47" t="s">
        <v>254</v>
      </c>
      <c r="Q16" s="49" t="s">
        <v>249</v>
      </c>
      <c r="R16" s="7" t="s">
        <v>39</v>
      </c>
      <c r="S16" s="49" t="s">
        <v>78</v>
      </c>
      <c r="T16" s="49">
        <v>5111</v>
      </c>
      <c r="U16" s="49" t="s">
        <v>260</v>
      </c>
      <c r="V16" s="84">
        <v>200</v>
      </c>
      <c r="W16" s="85">
        <v>147.58928571428572</v>
      </c>
      <c r="X16" s="67">
        <f t="shared" si="0"/>
        <v>29517.857142857145</v>
      </c>
      <c r="Y16" s="67">
        <f t="shared" si="1"/>
        <v>33060.000000000007</v>
      </c>
      <c r="Z16" s="49"/>
      <c r="AA16" s="60">
        <v>2015</v>
      </c>
      <c r="AB16" s="49"/>
    </row>
    <row r="17" spans="1:28" ht="63.75">
      <c r="A17" s="32" t="s">
        <v>555</v>
      </c>
      <c r="B17" s="52" t="s">
        <v>619</v>
      </c>
      <c r="C17" s="53" t="s">
        <v>31</v>
      </c>
      <c r="D17" s="79" t="s">
        <v>143</v>
      </c>
      <c r="E17" s="47" t="s">
        <v>144</v>
      </c>
      <c r="F17" s="48" t="s">
        <v>145</v>
      </c>
      <c r="G17" s="47" t="s">
        <v>146</v>
      </c>
      <c r="H17" s="48" t="s">
        <v>147</v>
      </c>
      <c r="I17" s="47" t="s">
        <v>146</v>
      </c>
      <c r="J17" s="48" t="s">
        <v>147</v>
      </c>
      <c r="K17" s="47" t="s">
        <v>62</v>
      </c>
      <c r="L17" s="49">
        <v>0</v>
      </c>
      <c r="M17" s="16">
        <v>710000000</v>
      </c>
      <c r="N17" s="12" t="s">
        <v>38</v>
      </c>
      <c r="O17" s="49" t="s">
        <v>53</v>
      </c>
      <c r="P17" s="47" t="s">
        <v>254</v>
      </c>
      <c r="Q17" s="49" t="s">
        <v>249</v>
      </c>
      <c r="R17" s="7" t="s">
        <v>39</v>
      </c>
      <c r="S17" s="49" t="s">
        <v>78</v>
      </c>
      <c r="T17" s="49">
        <v>5111</v>
      </c>
      <c r="U17" s="49" t="s">
        <v>260</v>
      </c>
      <c r="V17" s="84">
        <v>200</v>
      </c>
      <c r="W17" s="85">
        <v>124.10714285714285</v>
      </c>
      <c r="X17" s="67">
        <f t="shared" si="0"/>
        <v>24821.428571428569</v>
      </c>
      <c r="Y17" s="67">
        <f t="shared" si="1"/>
        <v>27800</v>
      </c>
      <c r="Z17" s="49"/>
      <c r="AA17" s="60">
        <v>2015</v>
      </c>
      <c r="AB17" s="49"/>
    </row>
    <row r="18" spans="1:28" ht="63.75">
      <c r="A18" s="32" t="s">
        <v>555</v>
      </c>
      <c r="B18" s="52" t="s">
        <v>620</v>
      </c>
      <c r="C18" s="53" t="s">
        <v>31</v>
      </c>
      <c r="D18" s="79" t="s">
        <v>266</v>
      </c>
      <c r="E18" s="47" t="s">
        <v>160</v>
      </c>
      <c r="F18" s="48" t="s">
        <v>161</v>
      </c>
      <c r="G18" s="47" t="s">
        <v>267</v>
      </c>
      <c r="H18" s="48" t="s">
        <v>268</v>
      </c>
      <c r="I18" s="47" t="s">
        <v>269</v>
      </c>
      <c r="J18" s="48" t="s">
        <v>270</v>
      </c>
      <c r="K18" s="47" t="s">
        <v>62</v>
      </c>
      <c r="L18" s="49">
        <v>0</v>
      </c>
      <c r="M18" s="16">
        <v>710000000</v>
      </c>
      <c r="N18" s="12" t="s">
        <v>38</v>
      </c>
      <c r="O18" s="49" t="s">
        <v>53</v>
      </c>
      <c r="P18" s="47" t="s">
        <v>254</v>
      </c>
      <c r="Q18" s="49" t="s">
        <v>249</v>
      </c>
      <c r="R18" s="7" t="s">
        <v>39</v>
      </c>
      <c r="S18" s="49" t="s">
        <v>78</v>
      </c>
      <c r="T18" s="49">
        <v>5111</v>
      </c>
      <c r="U18" s="49" t="s">
        <v>260</v>
      </c>
      <c r="V18" s="84">
        <v>20</v>
      </c>
      <c r="W18" s="85">
        <v>2035.7142857142856</v>
      </c>
      <c r="X18" s="67">
        <f t="shared" si="0"/>
        <v>40714.28571428571</v>
      </c>
      <c r="Y18" s="67">
        <f t="shared" si="1"/>
        <v>45600</v>
      </c>
      <c r="Z18" s="49"/>
      <c r="AA18" s="60">
        <v>2015</v>
      </c>
      <c r="AB18" s="49"/>
    </row>
    <row r="19" spans="1:28" ht="63.75">
      <c r="A19" s="32" t="s">
        <v>555</v>
      </c>
      <c r="B19" s="52" t="s">
        <v>621</v>
      </c>
      <c r="C19" s="53" t="s">
        <v>31</v>
      </c>
      <c r="D19" s="79" t="s">
        <v>154</v>
      </c>
      <c r="E19" s="47" t="s">
        <v>155</v>
      </c>
      <c r="F19" s="48" t="s">
        <v>156</v>
      </c>
      <c r="G19" s="47" t="s">
        <v>157</v>
      </c>
      <c r="H19" s="48" t="s">
        <v>158</v>
      </c>
      <c r="I19" s="47" t="s">
        <v>271</v>
      </c>
      <c r="J19" s="48" t="s">
        <v>272</v>
      </c>
      <c r="K19" s="47" t="s">
        <v>62</v>
      </c>
      <c r="L19" s="49">
        <v>0</v>
      </c>
      <c r="M19" s="16">
        <v>710000000</v>
      </c>
      <c r="N19" s="12" t="s">
        <v>38</v>
      </c>
      <c r="O19" s="49" t="s">
        <v>53</v>
      </c>
      <c r="P19" s="47" t="s">
        <v>254</v>
      </c>
      <c r="Q19" s="49" t="s">
        <v>249</v>
      </c>
      <c r="R19" s="7" t="s">
        <v>39</v>
      </c>
      <c r="S19" s="49" t="s">
        <v>78</v>
      </c>
      <c r="T19" s="49">
        <v>796</v>
      </c>
      <c r="U19" s="49" t="s">
        <v>273</v>
      </c>
      <c r="V19" s="84">
        <v>4000</v>
      </c>
      <c r="W19" s="85">
        <v>12.499999999999998</v>
      </c>
      <c r="X19" s="67">
        <f t="shared" si="0"/>
        <v>49999.999999999993</v>
      </c>
      <c r="Y19" s="67">
        <f t="shared" si="1"/>
        <v>56000</v>
      </c>
      <c r="Z19" s="49"/>
      <c r="AA19" s="60">
        <v>2015</v>
      </c>
      <c r="AB19" s="49"/>
    </row>
    <row r="20" spans="1:28" ht="63.75">
      <c r="A20" s="32" t="s">
        <v>555</v>
      </c>
      <c r="B20" s="52" t="s">
        <v>622</v>
      </c>
      <c r="C20" s="53" t="s">
        <v>31</v>
      </c>
      <c r="D20" s="79" t="s">
        <v>274</v>
      </c>
      <c r="E20" s="47" t="s">
        <v>275</v>
      </c>
      <c r="F20" s="48" t="s">
        <v>275</v>
      </c>
      <c r="G20" s="47" t="s">
        <v>276</v>
      </c>
      <c r="H20" s="48" t="s">
        <v>277</v>
      </c>
      <c r="I20" s="47" t="s">
        <v>278</v>
      </c>
      <c r="J20" s="48" t="s">
        <v>279</v>
      </c>
      <c r="K20" s="47" t="s">
        <v>62</v>
      </c>
      <c r="L20" s="49">
        <v>0</v>
      </c>
      <c r="M20" s="16">
        <v>710000000</v>
      </c>
      <c r="N20" s="12" t="s">
        <v>38</v>
      </c>
      <c r="O20" s="49" t="s">
        <v>53</v>
      </c>
      <c r="P20" s="47" t="s">
        <v>254</v>
      </c>
      <c r="Q20" s="49" t="s">
        <v>249</v>
      </c>
      <c r="R20" s="7" t="s">
        <v>39</v>
      </c>
      <c r="S20" s="49" t="s">
        <v>78</v>
      </c>
      <c r="T20" s="49">
        <v>796</v>
      </c>
      <c r="U20" s="49" t="s">
        <v>273</v>
      </c>
      <c r="V20" s="84">
        <v>130</v>
      </c>
      <c r="W20" s="85">
        <v>366.74107142857139</v>
      </c>
      <c r="X20" s="67">
        <f t="shared" si="0"/>
        <v>47676.339285714283</v>
      </c>
      <c r="Y20" s="67">
        <f t="shared" si="1"/>
        <v>53397.5</v>
      </c>
      <c r="Z20" s="49"/>
      <c r="AA20" s="60">
        <v>2015</v>
      </c>
      <c r="AB20" s="49"/>
    </row>
    <row r="21" spans="1:28" ht="63.75">
      <c r="A21" s="32" t="s">
        <v>555</v>
      </c>
      <c r="B21" s="52" t="s">
        <v>623</v>
      </c>
      <c r="C21" s="53" t="s">
        <v>31</v>
      </c>
      <c r="D21" s="79" t="s">
        <v>280</v>
      </c>
      <c r="E21" s="47" t="s">
        <v>132</v>
      </c>
      <c r="F21" s="48" t="s">
        <v>132</v>
      </c>
      <c r="G21" s="47" t="s">
        <v>281</v>
      </c>
      <c r="H21" s="48" t="s">
        <v>282</v>
      </c>
      <c r="I21" s="47" t="s">
        <v>281</v>
      </c>
      <c r="J21" s="48" t="s">
        <v>282</v>
      </c>
      <c r="K21" s="47" t="s">
        <v>62</v>
      </c>
      <c r="L21" s="49">
        <v>0</v>
      </c>
      <c r="M21" s="16">
        <v>710000000</v>
      </c>
      <c r="N21" s="12" t="s">
        <v>38</v>
      </c>
      <c r="O21" s="49" t="s">
        <v>53</v>
      </c>
      <c r="P21" s="47" t="s">
        <v>254</v>
      </c>
      <c r="Q21" s="49" t="s">
        <v>249</v>
      </c>
      <c r="R21" s="7" t="s">
        <v>39</v>
      </c>
      <c r="S21" s="49" t="s">
        <v>78</v>
      </c>
      <c r="T21" s="49">
        <v>796</v>
      </c>
      <c r="U21" s="49" t="s">
        <v>273</v>
      </c>
      <c r="V21" s="84">
        <v>130</v>
      </c>
      <c r="W21" s="85">
        <v>456.24999999999994</v>
      </c>
      <c r="X21" s="67">
        <f t="shared" si="0"/>
        <v>59312.499999999993</v>
      </c>
      <c r="Y21" s="67">
        <f t="shared" si="1"/>
        <v>66430</v>
      </c>
      <c r="Z21" s="49"/>
      <c r="AA21" s="60">
        <v>2015</v>
      </c>
      <c r="AB21" s="49"/>
    </row>
    <row r="22" spans="1:28" ht="63.75">
      <c r="A22" s="32" t="s">
        <v>555</v>
      </c>
      <c r="B22" s="52" t="s">
        <v>624</v>
      </c>
      <c r="C22" s="53" t="s">
        <v>31</v>
      </c>
      <c r="D22" s="79" t="s">
        <v>283</v>
      </c>
      <c r="E22" s="47" t="s">
        <v>284</v>
      </c>
      <c r="F22" s="48" t="s">
        <v>285</v>
      </c>
      <c r="G22" s="47" t="s">
        <v>286</v>
      </c>
      <c r="H22" s="48" t="s">
        <v>287</v>
      </c>
      <c r="I22" s="47" t="s">
        <v>288</v>
      </c>
      <c r="J22" s="48" t="s">
        <v>289</v>
      </c>
      <c r="K22" s="47" t="s">
        <v>62</v>
      </c>
      <c r="L22" s="49">
        <v>0</v>
      </c>
      <c r="M22" s="16">
        <v>710000000</v>
      </c>
      <c r="N22" s="12" t="s">
        <v>38</v>
      </c>
      <c r="O22" s="49" t="s">
        <v>53</v>
      </c>
      <c r="P22" s="47" t="s">
        <v>254</v>
      </c>
      <c r="Q22" s="49" t="s">
        <v>249</v>
      </c>
      <c r="R22" s="7" t="s">
        <v>39</v>
      </c>
      <c r="S22" s="49" t="s">
        <v>78</v>
      </c>
      <c r="T22" s="49">
        <v>796</v>
      </c>
      <c r="U22" s="49" t="s">
        <v>273</v>
      </c>
      <c r="V22" s="84">
        <v>10</v>
      </c>
      <c r="W22" s="85">
        <v>2731.2499999999995</v>
      </c>
      <c r="X22" s="67">
        <f t="shared" si="0"/>
        <v>27312.499999999996</v>
      </c>
      <c r="Y22" s="67">
        <f t="shared" si="1"/>
        <v>30590</v>
      </c>
      <c r="Z22" s="49"/>
      <c r="AA22" s="60">
        <v>2015</v>
      </c>
      <c r="AB22" s="49"/>
    </row>
    <row r="23" spans="1:28" ht="63.75">
      <c r="A23" s="32" t="s">
        <v>555</v>
      </c>
      <c r="B23" s="52" t="s">
        <v>625</v>
      </c>
      <c r="C23" s="53" t="s">
        <v>31</v>
      </c>
      <c r="D23" s="79" t="s">
        <v>135</v>
      </c>
      <c r="E23" s="47" t="s">
        <v>132</v>
      </c>
      <c r="F23" s="48" t="s">
        <v>132</v>
      </c>
      <c r="G23" s="47" t="s">
        <v>136</v>
      </c>
      <c r="H23" s="48" t="s">
        <v>137</v>
      </c>
      <c r="I23" s="47" t="s">
        <v>136</v>
      </c>
      <c r="J23" s="48" t="s">
        <v>290</v>
      </c>
      <c r="K23" s="47" t="s">
        <v>62</v>
      </c>
      <c r="L23" s="49">
        <v>0</v>
      </c>
      <c r="M23" s="16">
        <v>710000000</v>
      </c>
      <c r="N23" s="12" t="s">
        <v>38</v>
      </c>
      <c r="O23" s="49" t="s">
        <v>53</v>
      </c>
      <c r="P23" s="47" t="s">
        <v>254</v>
      </c>
      <c r="Q23" s="49" t="s">
        <v>249</v>
      </c>
      <c r="R23" s="7" t="s">
        <v>39</v>
      </c>
      <c r="S23" s="49" t="s">
        <v>78</v>
      </c>
      <c r="T23" s="49">
        <v>796</v>
      </c>
      <c r="U23" s="49" t="s">
        <v>273</v>
      </c>
      <c r="V23" s="84">
        <v>150</v>
      </c>
      <c r="W23" s="85">
        <v>492.8125</v>
      </c>
      <c r="X23" s="67">
        <f t="shared" si="0"/>
        <v>73921.875</v>
      </c>
      <c r="Y23" s="67">
        <f t="shared" si="1"/>
        <v>82792.500000000015</v>
      </c>
      <c r="Z23" s="49"/>
      <c r="AA23" s="60">
        <v>2015</v>
      </c>
      <c r="AB23" s="49"/>
    </row>
    <row r="24" spans="1:28" ht="63.75">
      <c r="A24" s="32" t="s">
        <v>555</v>
      </c>
      <c r="B24" s="52" t="s">
        <v>626</v>
      </c>
      <c r="C24" s="53" t="s">
        <v>31</v>
      </c>
      <c r="D24" s="79" t="s">
        <v>291</v>
      </c>
      <c r="E24" s="47" t="s">
        <v>132</v>
      </c>
      <c r="F24" s="48" t="s">
        <v>132</v>
      </c>
      <c r="G24" s="47" t="s">
        <v>292</v>
      </c>
      <c r="H24" s="48" t="s">
        <v>293</v>
      </c>
      <c r="I24" s="47" t="s">
        <v>292</v>
      </c>
      <c r="J24" s="48" t="s">
        <v>294</v>
      </c>
      <c r="K24" s="47" t="s">
        <v>62</v>
      </c>
      <c r="L24" s="49">
        <v>0</v>
      </c>
      <c r="M24" s="16">
        <v>710000000</v>
      </c>
      <c r="N24" s="12" t="s">
        <v>38</v>
      </c>
      <c r="O24" s="49" t="s">
        <v>53</v>
      </c>
      <c r="P24" s="47" t="s">
        <v>254</v>
      </c>
      <c r="Q24" s="49" t="s">
        <v>249</v>
      </c>
      <c r="R24" s="7" t="s">
        <v>39</v>
      </c>
      <c r="S24" s="49" t="s">
        <v>78</v>
      </c>
      <c r="T24" s="49">
        <v>796</v>
      </c>
      <c r="U24" s="49" t="s">
        <v>273</v>
      </c>
      <c r="V24" s="84">
        <v>100</v>
      </c>
      <c r="W24" s="85">
        <v>324.01785714285711</v>
      </c>
      <c r="X24" s="67">
        <f t="shared" si="0"/>
        <v>32401.78571428571</v>
      </c>
      <c r="Y24" s="67">
        <f t="shared" si="1"/>
        <v>36290</v>
      </c>
      <c r="Z24" s="49"/>
      <c r="AA24" s="60">
        <v>2015</v>
      </c>
      <c r="AB24" s="49"/>
    </row>
    <row r="25" spans="1:28" ht="63.75">
      <c r="A25" s="32" t="s">
        <v>555</v>
      </c>
      <c r="B25" s="52" t="s">
        <v>627</v>
      </c>
      <c r="C25" s="53" t="s">
        <v>31</v>
      </c>
      <c r="D25" s="79" t="s">
        <v>295</v>
      </c>
      <c r="E25" s="47" t="s">
        <v>132</v>
      </c>
      <c r="F25" s="48" t="s">
        <v>132</v>
      </c>
      <c r="G25" s="47" t="s">
        <v>296</v>
      </c>
      <c r="H25" s="48" t="s">
        <v>297</v>
      </c>
      <c r="I25" s="47" t="s">
        <v>298</v>
      </c>
      <c r="J25" s="48" t="s">
        <v>299</v>
      </c>
      <c r="K25" s="47" t="s">
        <v>62</v>
      </c>
      <c r="L25" s="49">
        <v>0</v>
      </c>
      <c r="M25" s="16">
        <v>710000000</v>
      </c>
      <c r="N25" s="12" t="s">
        <v>38</v>
      </c>
      <c r="O25" s="49" t="s">
        <v>53</v>
      </c>
      <c r="P25" s="47" t="s">
        <v>254</v>
      </c>
      <c r="Q25" s="49" t="s">
        <v>249</v>
      </c>
      <c r="R25" s="7" t="s">
        <v>39</v>
      </c>
      <c r="S25" s="49" t="s">
        <v>78</v>
      </c>
      <c r="T25" s="49">
        <v>796</v>
      </c>
      <c r="U25" s="49" t="s">
        <v>273</v>
      </c>
      <c r="V25" s="84">
        <v>100</v>
      </c>
      <c r="W25" s="85">
        <v>213.74999999999997</v>
      </c>
      <c r="X25" s="67">
        <f t="shared" si="0"/>
        <v>21374.999999999996</v>
      </c>
      <c r="Y25" s="67">
        <f t="shared" si="1"/>
        <v>23940</v>
      </c>
      <c r="Z25" s="49"/>
      <c r="AA25" s="60">
        <v>2015</v>
      </c>
      <c r="AB25" s="49"/>
    </row>
    <row r="26" spans="1:28" ht="63.75">
      <c r="A26" s="32" t="s">
        <v>555</v>
      </c>
      <c r="B26" s="52" t="s">
        <v>628</v>
      </c>
      <c r="C26" s="53" t="s">
        <v>31</v>
      </c>
      <c r="D26" s="79" t="s">
        <v>300</v>
      </c>
      <c r="E26" s="47" t="s">
        <v>301</v>
      </c>
      <c r="F26" s="48" t="s">
        <v>302</v>
      </c>
      <c r="G26" s="47" t="s">
        <v>303</v>
      </c>
      <c r="H26" s="48" t="s">
        <v>304</v>
      </c>
      <c r="I26" s="47" t="s">
        <v>305</v>
      </c>
      <c r="J26" s="48" t="s">
        <v>306</v>
      </c>
      <c r="K26" s="47" t="s">
        <v>62</v>
      </c>
      <c r="L26" s="49">
        <v>0</v>
      </c>
      <c r="M26" s="16">
        <v>710000000</v>
      </c>
      <c r="N26" s="12" t="s">
        <v>38</v>
      </c>
      <c r="O26" s="49" t="s">
        <v>53</v>
      </c>
      <c r="P26" s="47" t="s">
        <v>254</v>
      </c>
      <c r="Q26" s="49" t="s">
        <v>249</v>
      </c>
      <c r="R26" s="7" t="s">
        <v>39</v>
      </c>
      <c r="S26" s="49" t="s">
        <v>78</v>
      </c>
      <c r="T26" s="49">
        <v>796</v>
      </c>
      <c r="U26" s="49" t="s">
        <v>273</v>
      </c>
      <c r="V26" s="84">
        <v>50</v>
      </c>
      <c r="W26" s="85">
        <v>236.65178571428569</v>
      </c>
      <c r="X26" s="67">
        <f t="shared" si="0"/>
        <v>11832.589285714284</v>
      </c>
      <c r="Y26" s="67">
        <f t="shared" si="1"/>
        <v>13252.5</v>
      </c>
      <c r="Z26" s="49"/>
      <c r="AA26" s="60">
        <v>2015</v>
      </c>
      <c r="AB26" s="49"/>
    </row>
    <row r="27" spans="1:28" ht="63.75">
      <c r="A27" s="32" t="s">
        <v>555</v>
      </c>
      <c r="B27" s="52" t="s">
        <v>629</v>
      </c>
      <c r="C27" s="53" t="s">
        <v>31</v>
      </c>
      <c r="D27" s="79" t="s">
        <v>300</v>
      </c>
      <c r="E27" s="47" t="s">
        <v>301</v>
      </c>
      <c r="F27" s="48" t="s">
        <v>302</v>
      </c>
      <c r="G27" s="47" t="s">
        <v>303</v>
      </c>
      <c r="H27" s="48" t="s">
        <v>304</v>
      </c>
      <c r="I27" s="47" t="s">
        <v>307</v>
      </c>
      <c r="J27" s="48" t="s">
        <v>308</v>
      </c>
      <c r="K27" s="47" t="s">
        <v>62</v>
      </c>
      <c r="L27" s="49">
        <v>0</v>
      </c>
      <c r="M27" s="16">
        <v>710000000</v>
      </c>
      <c r="N27" s="12" t="s">
        <v>38</v>
      </c>
      <c r="O27" s="49" t="s">
        <v>53</v>
      </c>
      <c r="P27" s="47" t="s">
        <v>254</v>
      </c>
      <c r="Q27" s="49" t="s">
        <v>249</v>
      </c>
      <c r="R27" s="7" t="s">
        <v>39</v>
      </c>
      <c r="S27" s="49" t="s">
        <v>78</v>
      </c>
      <c r="T27" s="49">
        <v>796</v>
      </c>
      <c r="U27" s="49" t="s">
        <v>273</v>
      </c>
      <c r="V27" s="84">
        <v>50</v>
      </c>
      <c r="W27" s="85">
        <v>330.80357142857139</v>
      </c>
      <c r="X27" s="67">
        <f t="shared" si="0"/>
        <v>16540.178571428569</v>
      </c>
      <c r="Y27" s="67">
        <f t="shared" si="1"/>
        <v>18525</v>
      </c>
      <c r="Z27" s="49"/>
      <c r="AA27" s="60">
        <v>2015</v>
      </c>
      <c r="AB27" s="49"/>
    </row>
    <row r="28" spans="1:28" ht="63.75">
      <c r="A28" s="32" t="s">
        <v>555</v>
      </c>
      <c r="B28" s="52" t="s">
        <v>630</v>
      </c>
      <c r="C28" s="53" t="s">
        <v>31</v>
      </c>
      <c r="D28" s="79" t="s">
        <v>309</v>
      </c>
      <c r="E28" s="47" t="s">
        <v>310</v>
      </c>
      <c r="F28" s="48" t="s">
        <v>311</v>
      </c>
      <c r="G28" s="47" t="s">
        <v>312</v>
      </c>
      <c r="H28" s="48" t="s">
        <v>313</v>
      </c>
      <c r="I28" s="47" t="s">
        <v>314</v>
      </c>
      <c r="J28" s="48" t="s">
        <v>315</v>
      </c>
      <c r="K28" s="47" t="s">
        <v>62</v>
      </c>
      <c r="L28" s="49">
        <v>0</v>
      </c>
      <c r="M28" s="16">
        <v>710000000</v>
      </c>
      <c r="N28" s="12" t="s">
        <v>38</v>
      </c>
      <c r="O28" s="49" t="s">
        <v>53</v>
      </c>
      <c r="P28" s="47" t="s">
        <v>254</v>
      </c>
      <c r="Q28" s="49" t="s">
        <v>249</v>
      </c>
      <c r="R28" s="7" t="s">
        <v>39</v>
      </c>
      <c r="S28" s="49" t="s">
        <v>78</v>
      </c>
      <c r="T28" s="49">
        <v>5111</v>
      </c>
      <c r="U28" s="49" t="s">
        <v>260</v>
      </c>
      <c r="V28" s="84">
        <v>40</v>
      </c>
      <c r="W28" s="85">
        <v>52.589285714285708</v>
      </c>
      <c r="X28" s="67">
        <f t="shared" si="0"/>
        <v>2103.5714285714284</v>
      </c>
      <c r="Y28" s="67">
        <f t="shared" si="1"/>
        <v>2356</v>
      </c>
      <c r="Z28" s="49"/>
      <c r="AA28" s="60">
        <v>2015</v>
      </c>
      <c r="AB28" s="49"/>
    </row>
    <row r="29" spans="1:28" ht="63.75">
      <c r="A29" s="32" t="s">
        <v>555</v>
      </c>
      <c r="B29" s="52" t="s">
        <v>631</v>
      </c>
      <c r="C29" s="53" t="s">
        <v>31</v>
      </c>
      <c r="D29" s="79" t="s">
        <v>309</v>
      </c>
      <c r="E29" s="47" t="s">
        <v>310</v>
      </c>
      <c r="F29" s="48" t="s">
        <v>311</v>
      </c>
      <c r="G29" s="47" t="s">
        <v>312</v>
      </c>
      <c r="H29" s="48" t="s">
        <v>313</v>
      </c>
      <c r="I29" s="47" t="s">
        <v>316</v>
      </c>
      <c r="J29" s="48" t="s">
        <v>317</v>
      </c>
      <c r="K29" s="47" t="s">
        <v>62</v>
      </c>
      <c r="L29" s="49">
        <v>0</v>
      </c>
      <c r="M29" s="16">
        <v>710000000</v>
      </c>
      <c r="N29" s="12" t="s">
        <v>38</v>
      </c>
      <c r="O29" s="49" t="s">
        <v>53</v>
      </c>
      <c r="P29" s="47" t="s">
        <v>254</v>
      </c>
      <c r="Q29" s="49" t="s">
        <v>249</v>
      </c>
      <c r="R29" s="7" t="s">
        <v>39</v>
      </c>
      <c r="S29" s="49" t="s">
        <v>78</v>
      </c>
      <c r="T29" s="49">
        <v>5111</v>
      </c>
      <c r="U29" s="49" t="s">
        <v>260</v>
      </c>
      <c r="V29" s="84">
        <v>40</v>
      </c>
      <c r="W29" s="85">
        <v>29.687499999999996</v>
      </c>
      <c r="X29" s="67">
        <f t="shared" si="0"/>
        <v>1187.4999999999998</v>
      </c>
      <c r="Y29" s="67">
        <f t="shared" si="1"/>
        <v>1329.9999999999998</v>
      </c>
      <c r="Z29" s="49"/>
      <c r="AA29" s="60">
        <v>2015</v>
      </c>
      <c r="AB29" s="49"/>
    </row>
    <row r="30" spans="1:28" ht="63.75">
      <c r="A30" s="32" t="s">
        <v>555</v>
      </c>
      <c r="B30" s="52" t="s">
        <v>632</v>
      </c>
      <c r="C30" s="53" t="s">
        <v>31</v>
      </c>
      <c r="D30" s="79" t="s">
        <v>318</v>
      </c>
      <c r="E30" s="47" t="s">
        <v>319</v>
      </c>
      <c r="F30" s="48" t="s">
        <v>320</v>
      </c>
      <c r="G30" s="47" t="s">
        <v>321</v>
      </c>
      <c r="H30" s="48" t="s">
        <v>322</v>
      </c>
      <c r="I30" s="47" t="s">
        <v>321</v>
      </c>
      <c r="J30" s="48" t="s">
        <v>322</v>
      </c>
      <c r="K30" s="47" t="s">
        <v>62</v>
      </c>
      <c r="L30" s="49">
        <v>0</v>
      </c>
      <c r="M30" s="16">
        <v>710000000</v>
      </c>
      <c r="N30" s="12" t="s">
        <v>38</v>
      </c>
      <c r="O30" s="49" t="s">
        <v>53</v>
      </c>
      <c r="P30" s="47" t="s">
        <v>254</v>
      </c>
      <c r="Q30" s="49" t="s">
        <v>249</v>
      </c>
      <c r="R30" s="7" t="s">
        <v>39</v>
      </c>
      <c r="S30" s="49" t="s">
        <v>78</v>
      </c>
      <c r="T30" s="49">
        <v>796</v>
      </c>
      <c r="U30" s="49" t="s">
        <v>273</v>
      </c>
      <c r="V30" s="84">
        <v>100</v>
      </c>
      <c r="W30" s="85">
        <v>17.812499999999996</v>
      </c>
      <c r="X30" s="67">
        <f t="shared" si="0"/>
        <v>1781.2499999999995</v>
      </c>
      <c r="Y30" s="67">
        <f t="shared" si="1"/>
        <v>1994.9999999999998</v>
      </c>
      <c r="Z30" s="49"/>
      <c r="AA30" s="60">
        <v>2015</v>
      </c>
      <c r="AB30" s="49"/>
    </row>
    <row r="31" spans="1:28" ht="63.75">
      <c r="A31" s="32" t="s">
        <v>555</v>
      </c>
      <c r="B31" s="52" t="s">
        <v>633</v>
      </c>
      <c r="C31" s="53" t="s">
        <v>31</v>
      </c>
      <c r="D31" s="79" t="s">
        <v>323</v>
      </c>
      <c r="E31" s="47" t="s">
        <v>319</v>
      </c>
      <c r="F31" s="48" t="s">
        <v>320</v>
      </c>
      <c r="G31" s="47" t="s">
        <v>324</v>
      </c>
      <c r="H31" s="48" t="s">
        <v>325</v>
      </c>
      <c r="I31" s="47" t="s">
        <v>324</v>
      </c>
      <c r="J31" s="48" t="s">
        <v>325</v>
      </c>
      <c r="K31" s="47" t="s">
        <v>62</v>
      </c>
      <c r="L31" s="49">
        <v>0</v>
      </c>
      <c r="M31" s="16">
        <v>710000000</v>
      </c>
      <c r="N31" s="12" t="s">
        <v>38</v>
      </c>
      <c r="O31" s="49" t="s">
        <v>53</v>
      </c>
      <c r="P31" s="47" t="s">
        <v>254</v>
      </c>
      <c r="Q31" s="49" t="s">
        <v>249</v>
      </c>
      <c r="R31" s="7" t="s">
        <v>39</v>
      </c>
      <c r="S31" s="49" t="s">
        <v>78</v>
      </c>
      <c r="T31" s="49">
        <v>778</v>
      </c>
      <c r="U31" s="49" t="s">
        <v>326</v>
      </c>
      <c r="V31" s="84">
        <v>100</v>
      </c>
      <c r="W31" s="85">
        <v>231.5625</v>
      </c>
      <c r="X31" s="67">
        <f t="shared" si="0"/>
        <v>23156.25</v>
      </c>
      <c r="Y31" s="67">
        <f t="shared" si="1"/>
        <v>25935.000000000004</v>
      </c>
      <c r="Z31" s="49"/>
      <c r="AA31" s="60">
        <v>2015</v>
      </c>
      <c r="AB31" s="49"/>
    </row>
    <row r="32" spans="1:28" ht="63.75">
      <c r="A32" s="32" t="s">
        <v>555</v>
      </c>
      <c r="B32" s="52" t="s">
        <v>634</v>
      </c>
      <c r="C32" s="53" t="s">
        <v>31</v>
      </c>
      <c r="D32" s="79" t="s">
        <v>327</v>
      </c>
      <c r="E32" s="47" t="s">
        <v>319</v>
      </c>
      <c r="F32" s="48" t="s">
        <v>320</v>
      </c>
      <c r="G32" s="47" t="s">
        <v>328</v>
      </c>
      <c r="H32" s="48" t="s">
        <v>329</v>
      </c>
      <c r="I32" s="47" t="s">
        <v>328</v>
      </c>
      <c r="J32" s="48" t="s">
        <v>329</v>
      </c>
      <c r="K32" s="47" t="s">
        <v>62</v>
      </c>
      <c r="L32" s="49">
        <v>0</v>
      </c>
      <c r="M32" s="16">
        <v>710000000</v>
      </c>
      <c r="N32" s="12" t="s">
        <v>38</v>
      </c>
      <c r="O32" s="49" t="s">
        <v>53</v>
      </c>
      <c r="P32" s="47" t="s">
        <v>254</v>
      </c>
      <c r="Q32" s="49" t="s">
        <v>249</v>
      </c>
      <c r="R32" s="7" t="s">
        <v>39</v>
      </c>
      <c r="S32" s="49" t="s">
        <v>78</v>
      </c>
      <c r="T32" s="49">
        <v>796</v>
      </c>
      <c r="U32" s="49" t="s">
        <v>273</v>
      </c>
      <c r="V32" s="84">
        <v>100</v>
      </c>
      <c r="W32" s="85">
        <v>42.410714285714285</v>
      </c>
      <c r="X32" s="67">
        <f t="shared" si="0"/>
        <v>4241.0714285714284</v>
      </c>
      <c r="Y32" s="67">
        <f t="shared" si="1"/>
        <v>4750</v>
      </c>
      <c r="Z32" s="49"/>
      <c r="AA32" s="60">
        <v>2015</v>
      </c>
      <c r="AB32" s="49"/>
    </row>
    <row r="33" spans="1:28" ht="63.75">
      <c r="A33" s="32" t="s">
        <v>555</v>
      </c>
      <c r="B33" s="52" t="s">
        <v>635</v>
      </c>
      <c r="C33" s="53" t="s">
        <v>31</v>
      </c>
      <c r="D33" s="79" t="s">
        <v>330</v>
      </c>
      <c r="E33" s="47" t="s">
        <v>319</v>
      </c>
      <c r="F33" s="48" t="s">
        <v>320</v>
      </c>
      <c r="G33" s="47" t="s">
        <v>331</v>
      </c>
      <c r="H33" s="48" t="s">
        <v>332</v>
      </c>
      <c r="I33" s="47" t="s">
        <v>331</v>
      </c>
      <c r="J33" s="48" t="s">
        <v>332</v>
      </c>
      <c r="K33" s="47" t="s">
        <v>62</v>
      </c>
      <c r="L33" s="49">
        <v>0</v>
      </c>
      <c r="M33" s="16">
        <v>710000000</v>
      </c>
      <c r="N33" s="12" t="s">
        <v>38</v>
      </c>
      <c r="O33" s="49" t="s">
        <v>53</v>
      </c>
      <c r="P33" s="47" t="s">
        <v>254</v>
      </c>
      <c r="Q33" s="49" t="s">
        <v>249</v>
      </c>
      <c r="R33" s="7" t="s">
        <v>39</v>
      </c>
      <c r="S33" s="49" t="s">
        <v>78</v>
      </c>
      <c r="T33" s="49">
        <v>796</v>
      </c>
      <c r="U33" s="49" t="s">
        <v>273</v>
      </c>
      <c r="V33" s="84">
        <v>100</v>
      </c>
      <c r="W33" s="85">
        <v>40.714285714285708</v>
      </c>
      <c r="X33" s="67">
        <f t="shared" si="0"/>
        <v>4071.4285714285706</v>
      </c>
      <c r="Y33" s="67">
        <f t="shared" si="1"/>
        <v>4560</v>
      </c>
      <c r="Z33" s="49"/>
      <c r="AA33" s="60">
        <v>2015</v>
      </c>
      <c r="AB33" s="49"/>
    </row>
    <row r="34" spans="1:28" ht="63.75">
      <c r="A34" s="32" t="s">
        <v>555</v>
      </c>
      <c r="B34" s="52" t="s">
        <v>636</v>
      </c>
      <c r="C34" s="53" t="s">
        <v>31</v>
      </c>
      <c r="D34" s="79" t="s">
        <v>333</v>
      </c>
      <c r="E34" s="47" t="s">
        <v>319</v>
      </c>
      <c r="F34" s="48" t="s">
        <v>320</v>
      </c>
      <c r="G34" s="47" t="s">
        <v>334</v>
      </c>
      <c r="H34" s="48" t="s">
        <v>335</v>
      </c>
      <c r="I34" s="47" t="s">
        <v>334</v>
      </c>
      <c r="J34" s="48" t="s">
        <v>335</v>
      </c>
      <c r="K34" s="47" t="s">
        <v>62</v>
      </c>
      <c r="L34" s="49">
        <v>0</v>
      </c>
      <c r="M34" s="16">
        <v>710000000</v>
      </c>
      <c r="N34" s="12" t="s">
        <v>38</v>
      </c>
      <c r="O34" s="49" t="s">
        <v>53</v>
      </c>
      <c r="P34" s="47" t="s">
        <v>254</v>
      </c>
      <c r="Q34" s="49" t="s">
        <v>249</v>
      </c>
      <c r="R34" s="7" t="s">
        <v>39</v>
      </c>
      <c r="S34" s="49" t="s">
        <v>78</v>
      </c>
      <c r="T34" s="49">
        <v>778</v>
      </c>
      <c r="U34" s="49" t="s">
        <v>326</v>
      </c>
      <c r="V34" s="84">
        <v>100</v>
      </c>
      <c r="W34" s="85">
        <v>553.88392857142856</v>
      </c>
      <c r="X34" s="67">
        <f t="shared" si="0"/>
        <v>55388.392857142855</v>
      </c>
      <c r="Y34" s="67">
        <f t="shared" si="1"/>
        <v>62035</v>
      </c>
      <c r="Z34" s="49"/>
      <c r="AA34" s="60">
        <v>2015</v>
      </c>
      <c r="AB34" s="49"/>
    </row>
    <row r="35" spans="1:28" ht="63.75">
      <c r="A35" s="32" t="s">
        <v>555</v>
      </c>
      <c r="B35" s="52" t="s">
        <v>637</v>
      </c>
      <c r="C35" s="53" t="s">
        <v>31</v>
      </c>
      <c r="D35" s="79" t="s">
        <v>336</v>
      </c>
      <c r="E35" s="47" t="s">
        <v>319</v>
      </c>
      <c r="F35" s="48" t="s">
        <v>320</v>
      </c>
      <c r="G35" s="47" t="s">
        <v>337</v>
      </c>
      <c r="H35" s="48" t="s">
        <v>338</v>
      </c>
      <c r="I35" s="47" t="s">
        <v>337</v>
      </c>
      <c r="J35" s="48" t="s">
        <v>338</v>
      </c>
      <c r="K35" s="47" t="s">
        <v>62</v>
      </c>
      <c r="L35" s="49">
        <v>0</v>
      </c>
      <c r="M35" s="16">
        <v>710000000</v>
      </c>
      <c r="N35" s="12" t="s">
        <v>38</v>
      </c>
      <c r="O35" s="49" t="s">
        <v>53</v>
      </c>
      <c r="P35" s="47" t="s">
        <v>254</v>
      </c>
      <c r="Q35" s="49" t="s">
        <v>249</v>
      </c>
      <c r="R35" s="7" t="s">
        <v>39</v>
      </c>
      <c r="S35" s="49" t="s">
        <v>78</v>
      </c>
      <c r="T35" s="49">
        <v>796</v>
      </c>
      <c r="U35" s="49" t="s">
        <v>273</v>
      </c>
      <c r="V35" s="84">
        <v>100</v>
      </c>
      <c r="W35" s="85">
        <v>20.535714285714285</v>
      </c>
      <c r="X35" s="67">
        <f t="shared" si="0"/>
        <v>2053.5714285714284</v>
      </c>
      <c r="Y35" s="67">
        <f t="shared" si="1"/>
        <v>2300</v>
      </c>
      <c r="Z35" s="49"/>
      <c r="AA35" s="60">
        <v>2015</v>
      </c>
      <c r="AB35" s="49"/>
    </row>
    <row r="36" spans="1:28" ht="63.75">
      <c r="A36" s="32" t="s">
        <v>555</v>
      </c>
      <c r="B36" s="52" t="s">
        <v>638</v>
      </c>
      <c r="C36" s="53" t="s">
        <v>31</v>
      </c>
      <c r="D36" s="79" t="s">
        <v>339</v>
      </c>
      <c r="E36" s="47" t="s">
        <v>340</v>
      </c>
      <c r="F36" s="48" t="s">
        <v>341</v>
      </c>
      <c r="G36" s="47" t="s">
        <v>342</v>
      </c>
      <c r="H36" s="48" t="s">
        <v>343</v>
      </c>
      <c r="I36" s="47" t="s">
        <v>344</v>
      </c>
      <c r="J36" s="48" t="s">
        <v>345</v>
      </c>
      <c r="K36" s="47" t="s">
        <v>62</v>
      </c>
      <c r="L36" s="49">
        <v>0</v>
      </c>
      <c r="M36" s="16">
        <v>710000000</v>
      </c>
      <c r="N36" s="12" t="s">
        <v>38</v>
      </c>
      <c r="O36" s="49" t="s">
        <v>53</v>
      </c>
      <c r="P36" s="47" t="s">
        <v>254</v>
      </c>
      <c r="Q36" s="49" t="s">
        <v>249</v>
      </c>
      <c r="R36" s="7" t="s">
        <v>39</v>
      </c>
      <c r="S36" s="49" t="s">
        <v>78</v>
      </c>
      <c r="T36" s="49">
        <v>796</v>
      </c>
      <c r="U36" s="49" t="s">
        <v>273</v>
      </c>
      <c r="V36" s="84">
        <v>200</v>
      </c>
      <c r="W36" s="85">
        <v>40.178571428571423</v>
      </c>
      <c r="X36" s="67">
        <f t="shared" si="0"/>
        <v>8035.7142857142844</v>
      </c>
      <c r="Y36" s="67">
        <f t="shared" si="1"/>
        <v>9000</v>
      </c>
      <c r="Z36" s="49"/>
      <c r="AA36" s="60">
        <v>2015</v>
      </c>
      <c r="AB36" s="49"/>
    </row>
    <row r="37" spans="1:28" ht="63.75">
      <c r="A37" s="32" t="s">
        <v>555</v>
      </c>
      <c r="B37" s="52" t="s">
        <v>639</v>
      </c>
      <c r="C37" s="53" t="s">
        <v>31</v>
      </c>
      <c r="D37" s="79" t="s">
        <v>346</v>
      </c>
      <c r="E37" s="47" t="s">
        <v>340</v>
      </c>
      <c r="F37" s="48" t="s">
        <v>341</v>
      </c>
      <c r="G37" s="47" t="s">
        <v>347</v>
      </c>
      <c r="H37" s="48" t="s">
        <v>348</v>
      </c>
      <c r="I37" s="47" t="s">
        <v>349</v>
      </c>
      <c r="J37" s="48" t="s">
        <v>350</v>
      </c>
      <c r="K37" s="47" t="s">
        <v>62</v>
      </c>
      <c r="L37" s="49">
        <v>0</v>
      </c>
      <c r="M37" s="16">
        <v>710000000</v>
      </c>
      <c r="N37" s="12" t="s">
        <v>38</v>
      </c>
      <c r="O37" s="49" t="s">
        <v>53</v>
      </c>
      <c r="P37" s="47" t="s">
        <v>254</v>
      </c>
      <c r="Q37" s="49" t="s">
        <v>249</v>
      </c>
      <c r="R37" s="7" t="s">
        <v>39</v>
      </c>
      <c r="S37" s="49" t="s">
        <v>78</v>
      </c>
      <c r="T37" s="49">
        <v>796</v>
      </c>
      <c r="U37" s="49" t="s">
        <v>273</v>
      </c>
      <c r="V37" s="84">
        <v>200</v>
      </c>
      <c r="W37" s="85">
        <v>44.642857142857139</v>
      </c>
      <c r="X37" s="67">
        <f t="shared" si="0"/>
        <v>8928.5714285714275</v>
      </c>
      <c r="Y37" s="67">
        <f t="shared" si="1"/>
        <v>10000</v>
      </c>
      <c r="Z37" s="49"/>
      <c r="AA37" s="60">
        <v>2015</v>
      </c>
      <c r="AB37" s="49"/>
    </row>
    <row r="38" spans="1:28" ht="63.75">
      <c r="A38" s="32" t="s">
        <v>555</v>
      </c>
      <c r="B38" s="52" t="s">
        <v>640</v>
      </c>
      <c r="C38" s="53" t="s">
        <v>31</v>
      </c>
      <c r="D38" s="79" t="s">
        <v>351</v>
      </c>
      <c r="E38" s="47" t="s">
        <v>340</v>
      </c>
      <c r="F38" s="48" t="s">
        <v>341</v>
      </c>
      <c r="G38" s="47" t="s">
        <v>352</v>
      </c>
      <c r="H38" s="48" t="s">
        <v>353</v>
      </c>
      <c r="I38" s="47" t="s">
        <v>354</v>
      </c>
      <c r="J38" s="48" t="s">
        <v>355</v>
      </c>
      <c r="K38" s="47" t="s">
        <v>62</v>
      </c>
      <c r="L38" s="49">
        <v>0</v>
      </c>
      <c r="M38" s="16">
        <v>710000000</v>
      </c>
      <c r="N38" s="12" t="s">
        <v>38</v>
      </c>
      <c r="O38" s="49" t="s">
        <v>53</v>
      </c>
      <c r="P38" s="47" t="s">
        <v>254</v>
      </c>
      <c r="Q38" s="49" t="s">
        <v>249</v>
      </c>
      <c r="R38" s="7" t="s">
        <v>39</v>
      </c>
      <c r="S38" s="49" t="s">
        <v>78</v>
      </c>
      <c r="T38" s="49">
        <v>796</v>
      </c>
      <c r="U38" s="49" t="s">
        <v>273</v>
      </c>
      <c r="V38" s="84">
        <v>200</v>
      </c>
      <c r="W38" s="85">
        <v>97.544642857142847</v>
      </c>
      <c r="X38" s="67">
        <f t="shared" si="0"/>
        <v>19508.928571428569</v>
      </c>
      <c r="Y38" s="67">
        <f t="shared" si="1"/>
        <v>21850</v>
      </c>
      <c r="Z38" s="49"/>
      <c r="AA38" s="60">
        <v>2015</v>
      </c>
      <c r="AB38" s="49"/>
    </row>
    <row r="39" spans="1:28" ht="63.75">
      <c r="A39" s="32" t="s">
        <v>555</v>
      </c>
      <c r="B39" s="52" t="s">
        <v>641</v>
      </c>
      <c r="C39" s="53" t="s">
        <v>31</v>
      </c>
      <c r="D39" s="79" t="s">
        <v>356</v>
      </c>
      <c r="E39" s="47" t="s">
        <v>340</v>
      </c>
      <c r="F39" s="48" t="s">
        <v>341</v>
      </c>
      <c r="G39" s="47" t="s">
        <v>357</v>
      </c>
      <c r="H39" s="48" t="s">
        <v>358</v>
      </c>
      <c r="I39" s="47" t="s">
        <v>359</v>
      </c>
      <c r="J39" s="48" t="s">
        <v>360</v>
      </c>
      <c r="K39" s="47" t="s">
        <v>62</v>
      </c>
      <c r="L39" s="49">
        <v>0</v>
      </c>
      <c r="M39" s="16">
        <v>710000000</v>
      </c>
      <c r="N39" s="12" t="s">
        <v>38</v>
      </c>
      <c r="O39" s="49" t="s">
        <v>53</v>
      </c>
      <c r="P39" s="47" t="s">
        <v>254</v>
      </c>
      <c r="Q39" s="49" t="s">
        <v>249</v>
      </c>
      <c r="R39" s="7" t="s">
        <v>39</v>
      </c>
      <c r="S39" s="49" t="s">
        <v>78</v>
      </c>
      <c r="T39" s="49">
        <v>796</v>
      </c>
      <c r="U39" s="49" t="s">
        <v>273</v>
      </c>
      <c r="V39" s="84">
        <v>200</v>
      </c>
      <c r="W39" s="85">
        <v>6.2499999999999991</v>
      </c>
      <c r="X39" s="67">
        <f t="shared" si="0"/>
        <v>1249.9999999999998</v>
      </c>
      <c r="Y39" s="67">
        <f t="shared" si="1"/>
        <v>1399.9999999999998</v>
      </c>
      <c r="Z39" s="49"/>
      <c r="AA39" s="60">
        <v>2015</v>
      </c>
      <c r="AB39" s="49"/>
    </row>
    <row r="40" spans="1:28" ht="63.75">
      <c r="A40" s="32" t="s">
        <v>555</v>
      </c>
      <c r="B40" s="52" t="s">
        <v>642</v>
      </c>
      <c r="C40" s="53" t="s">
        <v>31</v>
      </c>
      <c r="D40" s="79" t="s">
        <v>227</v>
      </c>
      <c r="E40" s="47" t="s">
        <v>228</v>
      </c>
      <c r="F40" s="48" t="s">
        <v>229</v>
      </c>
      <c r="G40" s="47" t="s">
        <v>230</v>
      </c>
      <c r="H40" s="48" t="s">
        <v>231</v>
      </c>
      <c r="I40" s="47" t="s">
        <v>230</v>
      </c>
      <c r="J40" s="48" t="s">
        <v>231</v>
      </c>
      <c r="K40" s="47" t="s">
        <v>62</v>
      </c>
      <c r="L40" s="49">
        <v>0</v>
      </c>
      <c r="M40" s="16">
        <v>710000000</v>
      </c>
      <c r="N40" s="12" t="s">
        <v>38</v>
      </c>
      <c r="O40" s="49" t="s">
        <v>53</v>
      </c>
      <c r="P40" s="47" t="s">
        <v>254</v>
      </c>
      <c r="Q40" s="49" t="s">
        <v>249</v>
      </c>
      <c r="R40" s="7" t="s">
        <v>39</v>
      </c>
      <c r="S40" s="49" t="s">
        <v>78</v>
      </c>
      <c r="T40" s="49">
        <v>796</v>
      </c>
      <c r="U40" s="49" t="s">
        <v>273</v>
      </c>
      <c r="V40" s="84">
        <v>90</v>
      </c>
      <c r="W40" s="85">
        <v>27.991071428571427</v>
      </c>
      <c r="X40" s="67">
        <f t="shared" si="0"/>
        <v>2519.1964285714284</v>
      </c>
      <c r="Y40" s="67">
        <f t="shared" si="1"/>
        <v>2821.5</v>
      </c>
      <c r="Z40" s="49"/>
      <c r="AA40" s="60">
        <v>2015</v>
      </c>
      <c r="AB40" s="49"/>
    </row>
    <row r="41" spans="1:28" ht="89.25">
      <c r="A41" s="32" t="s">
        <v>555</v>
      </c>
      <c r="B41" s="52" t="s">
        <v>643</v>
      </c>
      <c r="C41" s="53" t="s">
        <v>31</v>
      </c>
      <c r="D41" s="79" t="s">
        <v>107</v>
      </c>
      <c r="E41" s="47" t="s">
        <v>361</v>
      </c>
      <c r="F41" s="48" t="s">
        <v>361</v>
      </c>
      <c r="G41" s="47" t="s">
        <v>109</v>
      </c>
      <c r="H41" s="48" t="s">
        <v>110</v>
      </c>
      <c r="I41" s="47" t="s">
        <v>109</v>
      </c>
      <c r="J41" s="48" t="s">
        <v>110</v>
      </c>
      <c r="K41" s="47" t="s">
        <v>62</v>
      </c>
      <c r="L41" s="49">
        <v>0</v>
      </c>
      <c r="M41" s="16">
        <v>710000000</v>
      </c>
      <c r="N41" s="12" t="s">
        <v>38</v>
      </c>
      <c r="O41" s="49" t="s">
        <v>53</v>
      </c>
      <c r="P41" s="47" t="s">
        <v>254</v>
      </c>
      <c r="Q41" s="49" t="s">
        <v>249</v>
      </c>
      <c r="R41" s="7" t="s">
        <v>39</v>
      </c>
      <c r="S41" s="49" t="s">
        <v>78</v>
      </c>
      <c r="T41" s="49">
        <v>796</v>
      </c>
      <c r="U41" s="49" t="s">
        <v>273</v>
      </c>
      <c r="V41" s="84">
        <v>60</v>
      </c>
      <c r="W41" s="85">
        <v>2621.8303571428569</v>
      </c>
      <c r="X41" s="67">
        <f t="shared" si="0"/>
        <v>157309.82142857142</v>
      </c>
      <c r="Y41" s="67">
        <f t="shared" si="1"/>
        <v>176187</v>
      </c>
      <c r="Z41" s="49"/>
      <c r="AA41" s="60">
        <v>2015</v>
      </c>
      <c r="AB41" s="49"/>
    </row>
    <row r="42" spans="1:28" ht="63.75">
      <c r="A42" s="32" t="s">
        <v>555</v>
      </c>
      <c r="B42" s="52" t="s">
        <v>644</v>
      </c>
      <c r="C42" s="53" t="s">
        <v>31</v>
      </c>
      <c r="D42" s="79" t="s">
        <v>362</v>
      </c>
      <c r="E42" s="47" t="s">
        <v>363</v>
      </c>
      <c r="F42" s="48" t="s">
        <v>363</v>
      </c>
      <c r="G42" s="47" t="s">
        <v>364</v>
      </c>
      <c r="H42" s="48" t="s">
        <v>365</v>
      </c>
      <c r="I42" s="47" t="s">
        <v>366</v>
      </c>
      <c r="J42" s="48" t="s">
        <v>367</v>
      </c>
      <c r="K42" s="47" t="s">
        <v>62</v>
      </c>
      <c r="L42" s="49">
        <v>0</v>
      </c>
      <c r="M42" s="16">
        <v>710000000</v>
      </c>
      <c r="N42" s="12" t="s">
        <v>38</v>
      </c>
      <c r="O42" s="49" t="s">
        <v>53</v>
      </c>
      <c r="P42" s="47" t="s">
        <v>254</v>
      </c>
      <c r="Q42" s="49" t="s">
        <v>249</v>
      </c>
      <c r="R42" s="7" t="s">
        <v>39</v>
      </c>
      <c r="S42" s="49" t="s">
        <v>78</v>
      </c>
      <c r="T42" s="49">
        <v>796</v>
      </c>
      <c r="U42" s="49" t="s">
        <v>273</v>
      </c>
      <c r="V42" s="84">
        <v>100</v>
      </c>
      <c r="W42" s="85">
        <v>7401.7857142857138</v>
      </c>
      <c r="X42" s="67">
        <f t="shared" si="0"/>
        <v>740178.57142857136</v>
      </c>
      <c r="Y42" s="67">
        <f t="shared" si="1"/>
        <v>829000</v>
      </c>
      <c r="Z42" s="49"/>
      <c r="AA42" s="60">
        <v>2015</v>
      </c>
      <c r="AB42" s="49"/>
    </row>
    <row r="43" spans="1:28" ht="63.75">
      <c r="A43" s="32" t="s">
        <v>555</v>
      </c>
      <c r="B43" s="52" t="s">
        <v>645</v>
      </c>
      <c r="C43" s="53" t="s">
        <v>31</v>
      </c>
      <c r="D43" s="79" t="s">
        <v>368</v>
      </c>
      <c r="E43" s="47" t="s">
        <v>363</v>
      </c>
      <c r="F43" s="48" t="s">
        <v>363</v>
      </c>
      <c r="G43" s="47" t="s">
        <v>369</v>
      </c>
      <c r="H43" s="48" t="s">
        <v>370</v>
      </c>
      <c r="I43" s="47" t="s">
        <v>371</v>
      </c>
      <c r="J43" s="48" t="s">
        <v>372</v>
      </c>
      <c r="K43" s="47" t="s">
        <v>62</v>
      </c>
      <c r="L43" s="49">
        <v>0</v>
      </c>
      <c r="M43" s="16">
        <v>710000000</v>
      </c>
      <c r="N43" s="12" t="s">
        <v>38</v>
      </c>
      <c r="O43" s="49" t="s">
        <v>53</v>
      </c>
      <c r="P43" s="47" t="s">
        <v>254</v>
      </c>
      <c r="Q43" s="49" t="s">
        <v>249</v>
      </c>
      <c r="R43" s="7" t="s">
        <v>39</v>
      </c>
      <c r="S43" s="49" t="s">
        <v>78</v>
      </c>
      <c r="T43" s="49">
        <v>796</v>
      </c>
      <c r="U43" s="49" t="s">
        <v>273</v>
      </c>
      <c r="V43" s="84">
        <v>6</v>
      </c>
      <c r="W43" s="85">
        <v>13392.857142857141</v>
      </c>
      <c r="X43" s="67">
        <f t="shared" si="0"/>
        <v>80357.142857142841</v>
      </c>
      <c r="Y43" s="67">
        <f t="shared" si="1"/>
        <v>89999.999999999985</v>
      </c>
      <c r="Z43" s="49"/>
      <c r="AA43" s="60">
        <v>2015</v>
      </c>
      <c r="AB43" s="49"/>
    </row>
    <row r="44" spans="1:28" ht="63.75">
      <c r="A44" s="32" t="s">
        <v>555</v>
      </c>
      <c r="B44" s="52" t="s">
        <v>646</v>
      </c>
      <c r="C44" s="53" t="s">
        <v>31</v>
      </c>
      <c r="D44" s="79" t="s">
        <v>373</v>
      </c>
      <c r="E44" s="47" t="s">
        <v>374</v>
      </c>
      <c r="F44" s="48" t="s">
        <v>375</v>
      </c>
      <c r="G44" s="47" t="s">
        <v>286</v>
      </c>
      <c r="H44" s="48" t="s">
        <v>287</v>
      </c>
      <c r="I44" s="47" t="s">
        <v>286</v>
      </c>
      <c r="J44" s="48" t="s">
        <v>287</v>
      </c>
      <c r="K44" s="47" t="s">
        <v>62</v>
      </c>
      <c r="L44" s="49">
        <v>0</v>
      </c>
      <c r="M44" s="16">
        <v>710000000</v>
      </c>
      <c r="N44" s="12" t="s">
        <v>38</v>
      </c>
      <c r="O44" s="49" t="s">
        <v>53</v>
      </c>
      <c r="P44" s="47" t="s">
        <v>254</v>
      </c>
      <c r="Q44" s="49" t="s">
        <v>249</v>
      </c>
      <c r="R44" s="7" t="s">
        <v>39</v>
      </c>
      <c r="S44" s="49" t="s">
        <v>78</v>
      </c>
      <c r="T44" s="49">
        <v>796</v>
      </c>
      <c r="U44" s="49" t="s">
        <v>273</v>
      </c>
      <c r="V44" s="84">
        <v>20</v>
      </c>
      <c r="W44" s="85">
        <v>2678.5714285714284</v>
      </c>
      <c r="X44" s="67">
        <f t="shared" si="0"/>
        <v>53571.428571428565</v>
      </c>
      <c r="Y44" s="67">
        <f t="shared" si="1"/>
        <v>60000</v>
      </c>
      <c r="Z44" s="49"/>
      <c r="AA44" s="60">
        <v>2015</v>
      </c>
      <c r="AB44" s="49"/>
    </row>
    <row r="45" spans="1:28" ht="63.75">
      <c r="A45" s="32" t="s">
        <v>555</v>
      </c>
      <c r="B45" s="52" t="s">
        <v>647</v>
      </c>
      <c r="C45" s="53" t="s">
        <v>31</v>
      </c>
      <c r="D45" s="79" t="s">
        <v>376</v>
      </c>
      <c r="E45" s="47" t="s">
        <v>127</v>
      </c>
      <c r="F45" s="48" t="s">
        <v>128</v>
      </c>
      <c r="G45" s="47" t="s">
        <v>377</v>
      </c>
      <c r="H45" s="48" t="s">
        <v>378</v>
      </c>
      <c r="I45" s="47" t="s">
        <v>377</v>
      </c>
      <c r="J45" s="48" t="s">
        <v>378</v>
      </c>
      <c r="K45" s="47" t="s">
        <v>62</v>
      </c>
      <c r="L45" s="49">
        <v>0</v>
      </c>
      <c r="M45" s="16">
        <v>710000000</v>
      </c>
      <c r="N45" s="12" t="s">
        <v>38</v>
      </c>
      <c r="O45" s="49" t="s">
        <v>53</v>
      </c>
      <c r="P45" s="47" t="s">
        <v>254</v>
      </c>
      <c r="Q45" s="49" t="s">
        <v>249</v>
      </c>
      <c r="R45" s="7" t="s">
        <v>39</v>
      </c>
      <c r="S45" s="49" t="s">
        <v>78</v>
      </c>
      <c r="T45" s="49">
        <v>796</v>
      </c>
      <c r="U45" s="49" t="s">
        <v>273</v>
      </c>
      <c r="V45" s="84">
        <v>50</v>
      </c>
      <c r="W45" s="85">
        <v>169.64285714285714</v>
      </c>
      <c r="X45" s="67">
        <f t="shared" si="0"/>
        <v>8482.1428571428569</v>
      </c>
      <c r="Y45" s="67">
        <f t="shared" si="1"/>
        <v>9500</v>
      </c>
      <c r="Z45" s="49"/>
      <c r="AA45" s="60">
        <v>2015</v>
      </c>
      <c r="AB45" s="49"/>
    </row>
    <row r="46" spans="1:28" ht="63.75">
      <c r="A46" s="32" t="s">
        <v>555</v>
      </c>
      <c r="B46" s="52" t="s">
        <v>648</v>
      </c>
      <c r="C46" s="53" t="s">
        <v>31</v>
      </c>
      <c r="D46" s="79" t="s">
        <v>379</v>
      </c>
      <c r="E46" s="47" t="s">
        <v>150</v>
      </c>
      <c r="F46" s="48" t="s">
        <v>151</v>
      </c>
      <c r="G46" s="47" t="s">
        <v>380</v>
      </c>
      <c r="H46" s="48" t="s">
        <v>381</v>
      </c>
      <c r="I46" s="47" t="s">
        <v>380</v>
      </c>
      <c r="J46" s="48" t="s">
        <v>381</v>
      </c>
      <c r="K46" s="47" t="s">
        <v>62</v>
      </c>
      <c r="L46" s="49">
        <v>0</v>
      </c>
      <c r="M46" s="16">
        <v>710000000</v>
      </c>
      <c r="N46" s="12" t="s">
        <v>38</v>
      </c>
      <c r="O46" s="49" t="s">
        <v>53</v>
      </c>
      <c r="P46" s="47" t="s">
        <v>254</v>
      </c>
      <c r="Q46" s="49" t="s">
        <v>249</v>
      </c>
      <c r="R46" s="7" t="s">
        <v>39</v>
      </c>
      <c r="S46" s="49" t="s">
        <v>78</v>
      </c>
      <c r="T46" s="49">
        <v>796</v>
      </c>
      <c r="U46" s="49" t="s">
        <v>273</v>
      </c>
      <c r="V46" s="84">
        <v>75</v>
      </c>
      <c r="W46" s="85">
        <v>37.321428571428562</v>
      </c>
      <c r="X46" s="67">
        <f t="shared" si="0"/>
        <v>2799.1071428571422</v>
      </c>
      <c r="Y46" s="67">
        <f t="shared" si="1"/>
        <v>3134.9999999999995</v>
      </c>
      <c r="Z46" s="49"/>
      <c r="AA46" s="60">
        <v>2015</v>
      </c>
      <c r="AB46" s="49"/>
    </row>
    <row r="47" spans="1:28" ht="63.75">
      <c r="A47" s="32" t="s">
        <v>555</v>
      </c>
      <c r="B47" s="52" t="s">
        <v>649</v>
      </c>
      <c r="C47" s="53" t="s">
        <v>31</v>
      </c>
      <c r="D47" s="79" t="s">
        <v>382</v>
      </c>
      <c r="E47" s="47" t="s">
        <v>383</v>
      </c>
      <c r="F47" s="48"/>
      <c r="G47" s="47" t="s">
        <v>384</v>
      </c>
      <c r="H47" s="48"/>
      <c r="I47" s="47" t="s">
        <v>385</v>
      </c>
      <c r="J47" s="48" t="s">
        <v>386</v>
      </c>
      <c r="K47" s="47" t="s">
        <v>62</v>
      </c>
      <c r="L47" s="49">
        <v>0</v>
      </c>
      <c r="M47" s="16">
        <v>710000000</v>
      </c>
      <c r="N47" s="12" t="s">
        <v>38</v>
      </c>
      <c r="O47" s="49" t="s">
        <v>53</v>
      </c>
      <c r="P47" s="47" t="s">
        <v>254</v>
      </c>
      <c r="Q47" s="49" t="s">
        <v>249</v>
      </c>
      <c r="R47" s="7" t="s">
        <v>39</v>
      </c>
      <c r="S47" s="49" t="s">
        <v>78</v>
      </c>
      <c r="T47" s="49">
        <v>704</v>
      </c>
      <c r="U47" s="49" t="s">
        <v>387</v>
      </c>
      <c r="V47" s="84">
        <v>80</v>
      </c>
      <c r="W47" s="85">
        <v>320.625</v>
      </c>
      <c r="X47" s="67">
        <f t="shared" si="0"/>
        <v>25650</v>
      </c>
      <c r="Y47" s="67">
        <f t="shared" si="1"/>
        <v>28728.000000000004</v>
      </c>
      <c r="Z47" s="49"/>
      <c r="AA47" s="60">
        <v>2015</v>
      </c>
      <c r="AB47" s="49"/>
    </row>
    <row r="48" spans="1:28" ht="63.75">
      <c r="A48" s="32" t="s">
        <v>555</v>
      </c>
      <c r="B48" s="52" t="s">
        <v>650</v>
      </c>
      <c r="C48" s="53" t="s">
        <v>31</v>
      </c>
      <c r="D48" s="79" t="s">
        <v>388</v>
      </c>
      <c r="E48" s="47" t="s">
        <v>389</v>
      </c>
      <c r="F48" s="48" t="s">
        <v>390</v>
      </c>
      <c r="G48" s="47" t="s">
        <v>391</v>
      </c>
      <c r="H48" s="48" t="s">
        <v>392</v>
      </c>
      <c r="I48" s="47" t="s">
        <v>391</v>
      </c>
      <c r="J48" s="48" t="s">
        <v>392</v>
      </c>
      <c r="K48" s="47" t="s">
        <v>62</v>
      </c>
      <c r="L48" s="49">
        <v>0</v>
      </c>
      <c r="M48" s="16">
        <v>710000000</v>
      </c>
      <c r="N48" s="12" t="s">
        <v>38</v>
      </c>
      <c r="O48" s="49" t="s">
        <v>53</v>
      </c>
      <c r="P48" s="47" t="s">
        <v>254</v>
      </c>
      <c r="Q48" s="49" t="s">
        <v>249</v>
      </c>
      <c r="R48" s="7" t="s">
        <v>39</v>
      </c>
      <c r="S48" s="49" t="s">
        <v>78</v>
      </c>
      <c r="T48" s="49">
        <v>796</v>
      </c>
      <c r="U48" s="49" t="s">
        <v>273</v>
      </c>
      <c r="V48" s="84">
        <v>80</v>
      </c>
      <c r="W48" s="85">
        <v>714.28571428571422</v>
      </c>
      <c r="X48" s="67">
        <f t="shared" si="0"/>
        <v>57142.857142857138</v>
      </c>
      <c r="Y48" s="67">
        <f t="shared" si="1"/>
        <v>64000</v>
      </c>
      <c r="Z48" s="49"/>
      <c r="AA48" s="60">
        <v>2015</v>
      </c>
      <c r="AB48" s="49"/>
    </row>
    <row r="49" spans="1:28" ht="63.75">
      <c r="A49" s="32" t="s">
        <v>555</v>
      </c>
      <c r="B49" s="52" t="s">
        <v>651</v>
      </c>
      <c r="C49" s="53" t="s">
        <v>31</v>
      </c>
      <c r="D49" s="79" t="s">
        <v>138</v>
      </c>
      <c r="E49" s="47" t="s">
        <v>139</v>
      </c>
      <c r="F49" s="48" t="s">
        <v>140</v>
      </c>
      <c r="G49" s="47" t="s">
        <v>141</v>
      </c>
      <c r="H49" s="48" t="s">
        <v>142</v>
      </c>
      <c r="I49" s="47" t="s">
        <v>393</v>
      </c>
      <c r="J49" s="48" t="s">
        <v>142</v>
      </c>
      <c r="K49" s="47" t="s">
        <v>62</v>
      </c>
      <c r="L49" s="49">
        <v>0</v>
      </c>
      <c r="M49" s="16">
        <v>710000000</v>
      </c>
      <c r="N49" s="12" t="s">
        <v>38</v>
      </c>
      <c r="O49" s="49" t="s">
        <v>53</v>
      </c>
      <c r="P49" s="47" t="s">
        <v>254</v>
      </c>
      <c r="Q49" s="49" t="s">
        <v>249</v>
      </c>
      <c r="R49" s="7" t="s">
        <v>39</v>
      </c>
      <c r="S49" s="49" t="s">
        <v>78</v>
      </c>
      <c r="T49" s="49">
        <v>796</v>
      </c>
      <c r="U49" s="49" t="s">
        <v>273</v>
      </c>
      <c r="V49" s="84">
        <v>600</v>
      </c>
      <c r="W49" s="85">
        <v>277.36607142857139</v>
      </c>
      <c r="X49" s="67">
        <f t="shared" si="0"/>
        <v>166419.64285714284</v>
      </c>
      <c r="Y49" s="67">
        <f t="shared" si="1"/>
        <v>186390</v>
      </c>
      <c r="Z49" s="49"/>
      <c r="AA49" s="60">
        <v>2015</v>
      </c>
      <c r="AB49" s="49"/>
    </row>
    <row r="50" spans="1:28" ht="63.75">
      <c r="A50" s="32" t="s">
        <v>555</v>
      </c>
      <c r="B50" s="52" t="s">
        <v>652</v>
      </c>
      <c r="C50" s="53" t="s">
        <v>31</v>
      </c>
      <c r="D50" s="79" t="s">
        <v>394</v>
      </c>
      <c r="E50" s="47" t="s">
        <v>395</v>
      </c>
      <c r="F50" s="48" t="s">
        <v>396</v>
      </c>
      <c r="G50" s="47" t="s">
        <v>397</v>
      </c>
      <c r="H50" s="48" t="s">
        <v>398</v>
      </c>
      <c r="I50" s="47" t="s">
        <v>397</v>
      </c>
      <c r="J50" s="48" t="s">
        <v>398</v>
      </c>
      <c r="K50" s="47" t="s">
        <v>62</v>
      </c>
      <c r="L50" s="49">
        <v>0</v>
      </c>
      <c r="M50" s="16">
        <v>710000000</v>
      </c>
      <c r="N50" s="12" t="s">
        <v>38</v>
      </c>
      <c r="O50" s="49" t="s">
        <v>53</v>
      </c>
      <c r="P50" s="47" t="s">
        <v>254</v>
      </c>
      <c r="Q50" s="49" t="s">
        <v>249</v>
      </c>
      <c r="R50" s="7" t="s">
        <v>39</v>
      </c>
      <c r="S50" s="49" t="s">
        <v>78</v>
      </c>
      <c r="T50" s="49">
        <v>796</v>
      </c>
      <c r="U50" s="49" t="s">
        <v>273</v>
      </c>
      <c r="V50" s="84">
        <v>20</v>
      </c>
      <c r="W50" s="85">
        <v>2232.1428571428569</v>
      </c>
      <c r="X50" s="67">
        <f t="shared" si="0"/>
        <v>44642.857142857138</v>
      </c>
      <c r="Y50" s="67">
        <f t="shared" si="1"/>
        <v>50000</v>
      </c>
      <c r="Z50" s="49"/>
      <c r="AA50" s="60">
        <v>2015</v>
      </c>
      <c r="AB50" s="49"/>
    </row>
    <row r="51" spans="1:28" ht="63.75">
      <c r="A51" s="32" t="s">
        <v>555</v>
      </c>
      <c r="B51" s="52" t="s">
        <v>653</v>
      </c>
      <c r="C51" s="53" t="s">
        <v>31</v>
      </c>
      <c r="D51" s="79" t="s">
        <v>399</v>
      </c>
      <c r="E51" s="47" t="s">
        <v>400</v>
      </c>
      <c r="F51" s="48" t="s">
        <v>401</v>
      </c>
      <c r="G51" s="47" t="s">
        <v>402</v>
      </c>
      <c r="H51" s="48" t="s">
        <v>403</v>
      </c>
      <c r="I51" s="47" t="s">
        <v>404</v>
      </c>
      <c r="J51" s="48" t="s">
        <v>405</v>
      </c>
      <c r="K51" s="47" t="s">
        <v>62</v>
      </c>
      <c r="L51" s="49">
        <v>0</v>
      </c>
      <c r="M51" s="16">
        <v>710000000</v>
      </c>
      <c r="N51" s="12" t="s">
        <v>38</v>
      </c>
      <c r="O51" s="49" t="s">
        <v>53</v>
      </c>
      <c r="P51" s="47" t="s">
        <v>254</v>
      </c>
      <c r="Q51" s="49" t="s">
        <v>249</v>
      </c>
      <c r="R51" s="7" t="s">
        <v>39</v>
      </c>
      <c r="S51" s="49" t="s">
        <v>78</v>
      </c>
      <c r="T51" s="49">
        <v>796</v>
      </c>
      <c r="U51" s="49" t="s">
        <v>273</v>
      </c>
      <c r="V51" s="84">
        <v>130</v>
      </c>
      <c r="W51" s="85">
        <v>2952.633928571428</v>
      </c>
      <c r="X51" s="67">
        <f t="shared" si="0"/>
        <v>383842.41071428562</v>
      </c>
      <c r="Y51" s="67">
        <f t="shared" si="1"/>
        <v>429903.49999999994</v>
      </c>
      <c r="Z51" s="49"/>
      <c r="AA51" s="60">
        <v>2015</v>
      </c>
      <c r="AB51" s="49"/>
    </row>
    <row r="52" spans="1:28" ht="63.75">
      <c r="A52" s="32" t="s">
        <v>555</v>
      </c>
      <c r="B52" s="52" t="s">
        <v>654</v>
      </c>
      <c r="C52" s="53" t="s">
        <v>31</v>
      </c>
      <c r="D52" s="79" t="s">
        <v>406</v>
      </c>
      <c r="E52" s="47" t="s">
        <v>407</v>
      </c>
      <c r="F52" s="48" t="s">
        <v>408</v>
      </c>
      <c r="G52" s="47" t="s">
        <v>409</v>
      </c>
      <c r="H52" s="48" t="s">
        <v>410</v>
      </c>
      <c r="I52" s="47" t="s">
        <v>411</v>
      </c>
      <c r="J52" s="48" t="s">
        <v>412</v>
      </c>
      <c r="K52" s="47" t="s">
        <v>62</v>
      </c>
      <c r="L52" s="49">
        <v>0</v>
      </c>
      <c r="M52" s="16">
        <v>710000000</v>
      </c>
      <c r="N52" s="12" t="s">
        <v>38</v>
      </c>
      <c r="O52" s="49" t="s">
        <v>53</v>
      </c>
      <c r="P52" s="47" t="s">
        <v>254</v>
      </c>
      <c r="Q52" s="49" t="s">
        <v>249</v>
      </c>
      <c r="R52" s="7" t="s">
        <v>39</v>
      </c>
      <c r="S52" s="49" t="s">
        <v>78</v>
      </c>
      <c r="T52" s="49">
        <v>796</v>
      </c>
      <c r="U52" s="49" t="s">
        <v>273</v>
      </c>
      <c r="V52" s="84">
        <v>20</v>
      </c>
      <c r="W52" s="85">
        <v>689.59821428571422</v>
      </c>
      <c r="X52" s="67">
        <f t="shared" si="0"/>
        <v>13791.964285714284</v>
      </c>
      <c r="Y52" s="67">
        <f t="shared" si="1"/>
        <v>15447</v>
      </c>
      <c r="Z52" s="49"/>
      <c r="AA52" s="60">
        <v>2015</v>
      </c>
      <c r="AB52" s="49"/>
    </row>
    <row r="53" spans="1:28" ht="63.75">
      <c r="A53" s="32" t="s">
        <v>555</v>
      </c>
      <c r="B53" s="52" t="s">
        <v>655</v>
      </c>
      <c r="C53" s="53" t="s">
        <v>31</v>
      </c>
      <c r="D53" s="79" t="s">
        <v>413</v>
      </c>
      <c r="E53" s="47" t="s">
        <v>414</v>
      </c>
      <c r="F53" s="48" t="s">
        <v>414</v>
      </c>
      <c r="G53" s="47" t="s">
        <v>415</v>
      </c>
      <c r="H53" s="48" t="s">
        <v>416</v>
      </c>
      <c r="I53" s="47" t="s">
        <v>417</v>
      </c>
      <c r="J53" s="48" t="s">
        <v>418</v>
      </c>
      <c r="K53" s="47" t="s">
        <v>62</v>
      </c>
      <c r="L53" s="49">
        <v>0</v>
      </c>
      <c r="M53" s="16">
        <v>710000000</v>
      </c>
      <c r="N53" s="12" t="s">
        <v>38</v>
      </c>
      <c r="O53" s="49" t="s">
        <v>53</v>
      </c>
      <c r="P53" s="47" t="s">
        <v>254</v>
      </c>
      <c r="Q53" s="49" t="s">
        <v>249</v>
      </c>
      <c r="R53" s="7" t="s">
        <v>39</v>
      </c>
      <c r="S53" s="49" t="s">
        <v>78</v>
      </c>
      <c r="T53" s="49">
        <v>796</v>
      </c>
      <c r="U53" s="49" t="s">
        <v>273</v>
      </c>
      <c r="V53" s="84">
        <v>100</v>
      </c>
      <c r="W53" s="85">
        <v>156.91964285714283</v>
      </c>
      <c r="X53" s="67">
        <f t="shared" si="0"/>
        <v>15691.964285714283</v>
      </c>
      <c r="Y53" s="67">
        <f t="shared" si="1"/>
        <v>17574.999999999996</v>
      </c>
      <c r="Z53" s="49"/>
      <c r="AA53" s="60">
        <v>2015</v>
      </c>
      <c r="AB53" s="49"/>
    </row>
    <row r="54" spans="1:28" ht="63.75">
      <c r="A54" s="32" t="s">
        <v>555</v>
      </c>
      <c r="B54" s="52" t="s">
        <v>656</v>
      </c>
      <c r="C54" s="53" t="s">
        <v>31</v>
      </c>
      <c r="D54" s="79" t="s">
        <v>419</v>
      </c>
      <c r="E54" s="47" t="s">
        <v>414</v>
      </c>
      <c r="F54" s="48" t="s">
        <v>420</v>
      </c>
      <c r="G54" s="47" t="s">
        <v>421</v>
      </c>
      <c r="H54" s="48" t="s">
        <v>422</v>
      </c>
      <c r="I54" s="47" t="s">
        <v>423</v>
      </c>
      <c r="J54" s="48" t="s">
        <v>424</v>
      </c>
      <c r="K54" s="47" t="s">
        <v>62</v>
      </c>
      <c r="L54" s="49">
        <v>0</v>
      </c>
      <c r="M54" s="16">
        <v>710000000</v>
      </c>
      <c r="N54" s="12" t="s">
        <v>38</v>
      </c>
      <c r="O54" s="49" t="s">
        <v>53</v>
      </c>
      <c r="P54" s="47" t="s">
        <v>254</v>
      </c>
      <c r="Q54" s="49" t="s">
        <v>249</v>
      </c>
      <c r="R54" s="7" t="s">
        <v>39</v>
      </c>
      <c r="S54" s="49" t="s">
        <v>78</v>
      </c>
      <c r="T54" s="49">
        <v>796</v>
      </c>
      <c r="U54" s="49" t="s">
        <v>273</v>
      </c>
      <c r="V54" s="84">
        <v>100</v>
      </c>
      <c r="W54" s="85">
        <v>178.57142857142856</v>
      </c>
      <c r="X54" s="67">
        <f t="shared" si="0"/>
        <v>17857.142857142855</v>
      </c>
      <c r="Y54" s="67">
        <f t="shared" si="1"/>
        <v>20000</v>
      </c>
      <c r="Z54" s="49"/>
      <c r="AA54" s="60">
        <v>2015</v>
      </c>
      <c r="AB54" s="49"/>
    </row>
    <row r="55" spans="1:28" ht="63.75">
      <c r="A55" s="32" t="s">
        <v>555</v>
      </c>
      <c r="B55" s="52" t="s">
        <v>657</v>
      </c>
      <c r="C55" s="53" t="s">
        <v>31</v>
      </c>
      <c r="D55" s="79" t="s">
        <v>425</v>
      </c>
      <c r="E55" s="47" t="s">
        <v>426</v>
      </c>
      <c r="F55" s="48" t="s">
        <v>427</v>
      </c>
      <c r="G55" s="47" t="s">
        <v>428</v>
      </c>
      <c r="H55" s="48" t="s">
        <v>429</v>
      </c>
      <c r="I55" s="47" t="s">
        <v>430</v>
      </c>
      <c r="J55" s="48" t="s">
        <v>431</v>
      </c>
      <c r="K55" s="47" t="s">
        <v>62</v>
      </c>
      <c r="L55" s="49">
        <v>0</v>
      </c>
      <c r="M55" s="16">
        <v>710000000</v>
      </c>
      <c r="N55" s="12" t="s">
        <v>38</v>
      </c>
      <c r="O55" s="49" t="s">
        <v>53</v>
      </c>
      <c r="P55" s="47" t="s">
        <v>254</v>
      </c>
      <c r="Q55" s="49" t="s">
        <v>249</v>
      </c>
      <c r="R55" s="7" t="s">
        <v>39</v>
      </c>
      <c r="S55" s="49" t="s">
        <v>78</v>
      </c>
      <c r="T55" s="49">
        <v>778</v>
      </c>
      <c r="U55" s="49" t="s">
        <v>326</v>
      </c>
      <c r="V55" s="84">
        <v>30</v>
      </c>
      <c r="W55" s="85">
        <v>61.919642857142847</v>
      </c>
      <c r="X55" s="67">
        <f t="shared" si="0"/>
        <v>1857.5892857142853</v>
      </c>
      <c r="Y55" s="67">
        <f t="shared" si="1"/>
        <v>2080.4999999999995</v>
      </c>
      <c r="Z55" s="49"/>
      <c r="AA55" s="60">
        <v>2015</v>
      </c>
      <c r="AB55" s="49"/>
    </row>
    <row r="56" spans="1:28" ht="63.75">
      <c r="A56" s="32" t="s">
        <v>555</v>
      </c>
      <c r="B56" s="52" t="s">
        <v>658</v>
      </c>
      <c r="C56" s="53" t="s">
        <v>31</v>
      </c>
      <c r="D56" s="79" t="s">
        <v>432</v>
      </c>
      <c r="E56" s="47" t="s">
        <v>426</v>
      </c>
      <c r="F56" s="48" t="s">
        <v>427</v>
      </c>
      <c r="G56" s="47" t="s">
        <v>433</v>
      </c>
      <c r="H56" s="48" t="s">
        <v>434</v>
      </c>
      <c r="I56" s="47" t="s">
        <v>435</v>
      </c>
      <c r="J56" s="48" t="s">
        <v>436</v>
      </c>
      <c r="K56" s="47" t="s">
        <v>62</v>
      </c>
      <c r="L56" s="49">
        <v>0</v>
      </c>
      <c r="M56" s="16">
        <v>710000000</v>
      </c>
      <c r="N56" s="12" t="s">
        <v>38</v>
      </c>
      <c r="O56" s="49" t="s">
        <v>53</v>
      </c>
      <c r="P56" s="47" t="s">
        <v>254</v>
      </c>
      <c r="Q56" s="49" t="s">
        <v>249</v>
      </c>
      <c r="R56" s="7" t="s">
        <v>39</v>
      </c>
      <c r="S56" s="49" t="s">
        <v>78</v>
      </c>
      <c r="T56" s="49">
        <v>778</v>
      </c>
      <c r="U56" s="49" t="s">
        <v>326</v>
      </c>
      <c r="V56" s="84">
        <v>110</v>
      </c>
      <c r="W56" s="85">
        <v>42.410714285714285</v>
      </c>
      <c r="X56" s="67">
        <f t="shared" si="0"/>
        <v>4665.1785714285716</v>
      </c>
      <c r="Y56" s="67">
        <f t="shared" si="1"/>
        <v>5225.0000000000009</v>
      </c>
      <c r="Z56" s="49"/>
      <c r="AA56" s="60">
        <v>2015</v>
      </c>
      <c r="AB56" s="49"/>
    </row>
    <row r="57" spans="1:28" ht="63.75">
      <c r="A57" s="32" t="s">
        <v>555</v>
      </c>
      <c r="B57" s="52" t="s">
        <v>659</v>
      </c>
      <c r="C57" s="53" t="s">
        <v>31</v>
      </c>
      <c r="D57" s="79" t="s">
        <v>437</v>
      </c>
      <c r="E57" s="47" t="s">
        <v>438</v>
      </c>
      <c r="F57" s="48" t="s">
        <v>438</v>
      </c>
      <c r="G57" s="47" t="s">
        <v>439</v>
      </c>
      <c r="H57" s="48" t="s">
        <v>440</v>
      </c>
      <c r="I57" s="47" t="s">
        <v>441</v>
      </c>
      <c r="J57" s="48" t="s">
        <v>442</v>
      </c>
      <c r="K57" s="47" t="s">
        <v>62</v>
      </c>
      <c r="L57" s="49">
        <v>0</v>
      </c>
      <c r="M57" s="16">
        <v>710000000</v>
      </c>
      <c r="N57" s="12" t="s">
        <v>38</v>
      </c>
      <c r="O57" s="49" t="s">
        <v>53</v>
      </c>
      <c r="P57" s="47" t="s">
        <v>254</v>
      </c>
      <c r="Q57" s="49" t="s">
        <v>249</v>
      </c>
      <c r="R57" s="7" t="s">
        <v>39</v>
      </c>
      <c r="S57" s="49" t="s">
        <v>78</v>
      </c>
      <c r="T57" s="49">
        <v>796</v>
      </c>
      <c r="U57" s="49" t="s">
        <v>273</v>
      </c>
      <c r="V57" s="84">
        <v>80</v>
      </c>
      <c r="W57" s="85">
        <v>410.71428571428567</v>
      </c>
      <c r="X57" s="67">
        <f t="shared" si="0"/>
        <v>32857.142857142855</v>
      </c>
      <c r="Y57" s="67">
        <f t="shared" si="1"/>
        <v>36800</v>
      </c>
      <c r="Z57" s="49"/>
      <c r="AA57" s="60">
        <v>2015</v>
      </c>
      <c r="AB57" s="49"/>
    </row>
    <row r="58" spans="1:28" ht="63.75">
      <c r="A58" s="32" t="s">
        <v>555</v>
      </c>
      <c r="B58" s="52" t="s">
        <v>660</v>
      </c>
      <c r="C58" s="53" t="s">
        <v>31</v>
      </c>
      <c r="D58" s="79" t="s">
        <v>443</v>
      </c>
      <c r="E58" s="47" t="s">
        <v>444</v>
      </c>
      <c r="F58" s="48" t="s">
        <v>445</v>
      </c>
      <c r="G58" s="47" t="s">
        <v>369</v>
      </c>
      <c r="H58" s="48" t="s">
        <v>446</v>
      </c>
      <c r="I58" s="47" t="s">
        <v>447</v>
      </c>
      <c r="J58" s="48" t="s">
        <v>448</v>
      </c>
      <c r="K58" s="47" t="s">
        <v>62</v>
      </c>
      <c r="L58" s="49">
        <v>0</v>
      </c>
      <c r="M58" s="16">
        <v>710000000</v>
      </c>
      <c r="N58" s="12" t="s">
        <v>38</v>
      </c>
      <c r="O58" s="49" t="s">
        <v>53</v>
      </c>
      <c r="P58" s="47" t="s">
        <v>254</v>
      </c>
      <c r="Q58" s="49" t="s">
        <v>249</v>
      </c>
      <c r="R58" s="7" t="s">
        <v>39</v>
      </c>
      <c r="S58" s="49" t="s">
        <v>78</v>
      </c>
      <c r="T58" s="49">
        <v>796</v>
      </c>
      <c r="U58" s="49" t="s">
        <v>273</v>
      </c>
      <c r="V58" s="84">
        <v>100</v>
      </c>
      <c r="W58" s="85">
        <v>816.83035714285711</v>
      </c>
      <c r="X58" s="67">
        <f t="shared" si="0"/>
        <v>81683.03571428571</v>
      </c>
      <c r="Y58" s="67">
        <f t="shared" si="1"/>
        <v>91485</v>
      </c>
      <c r="Z58" s="49"/>
      <c r="AA58" s="60">
        <v>2015</v>
      </c>
      <c r="AB58" s="49"/>
    </row>
    <row r="59" spans="1:28" ht="63.75">
      <c r="A59" s="32" t="s">
        <v>555</v>
      </c>
      <c r="B59" s="52" t="s">
        <v>661</v>
      </c>
      <c r="C59" s="53" t="s">
        <v>31</v>
      </c>
      <c r="D59" s="79" t="s">
        <v>449</v>
      </c>
      <c r="E59" s="47" t="s">
        <v>444</v>
      </c>
      <c r="F59" s="48" t="s">
        <v>445</v>
      </c>
      <c r="G59" s="47" t="s">
        <v>450</v>
      </c>
      <c r="H59" s="48" t="s">
        <v>451</v>
      </c>
      <c r="I59" s="47" t="s">
        <v>452</v>
      </c>
      <c r="J59" s="48" t="s">
        <v>453</v>
      </c>
      <c r="K59" s="47" t="s">
        <v>62</v>
      </c>
      <c r="L59" s="49">
        <v>0</v>
      </c>
      <c r="M59" s="16">
        <v>710000000</v>
      </c>
      <c r="N59" s="12" t="s">
        <v>38</v>
      </c>
      <c r="O59" s="49" t="s">
        <v>53</v>
      </c>
      <c r="P59" s="47" t="s">
        <v>254</v>
      </c>
      <c r="Q59" s="49" t="s">
        <v>249</v>
      </c>
      <c r="R59" s="7" t="s">
        <v>39</v>
      </c>
      <c r="S59" s="49" t="s">
        <v>78</v>
      </c>
      <c r="T59" s="49">
        <v>796</v>
      </c>
      <c r="U59" s="49" t="s">
        <v>273</v>
      </c>
      <c r="V59" s="84">
        <v>50</v>
      </c>
      <c r="W59" s="85">
        <v>1371.5625</v>
      </c>
      <c r="X59" s="67">
        <f t="shared" si="0"/>
        <v>68578.125</v>
      </c>
      <c r="Y59" s="67">
        <f t="shared" si="1"/>
        <v>76807.500000000015</v>
      </c>
      <c r="Z59" s="49"/>
      <c r="AA59" s="60">
        <v>2015</v>
      </c>
      <c r="AB59" s="49"/>
    </row>
    <row r="60" spans="1:28" ht="63.75">
      <c r="A60" s="32" t="s">
        <v>555</v>
      </c>
      <c r="B60" s="52" t="s">
        <v>662</v>
      </c>
      <c r="C60" s="53" t="s">
        <v>31</v>
      </c>
      <c r="D60" s="79" t="s">
        <v>214</v>
      </c>
      <c r="E60" s="47" t="s">
        <v>210</v>
      </c>
      <c r="F60" s="48" t="s">
        <v>211</v>
      </c>
      <c r="G60" s="47" t="s">
        <v>215</v>
      </c>
      <c r="H60" s="48" t="s">
        <v>216</v>
      </c>
      <c r="I60" s="47" t="s">
        <v>454</v>
      </c>
      <c r="J60" s="48" t="s">
        <v>455</v>
      </c>
      <c r="K60" s="47" t="s">
        <v>62</v>
      </c>
      <c r="L60" s="49">
        <v>0</v>
      </c>
      <c r="M60" s="16">
        <v>710000000</v>
      </c>
      <c r="N60" s="12" t="s">
        <v>38</v>
      </c>
      <c r="O60" s="49" t="s">
        <v>53</v>
      </c>
      <c r="P60" s="47" t="s">
        <v>254</v>
      </c>
      <c r="Q60" s="49" t="s">
        <v>249</v>
      </c>
      <c r="R60" s="7" t="s">
        <v>39</v>
      </c>
      <c r="S60" s="49" t="s">
        <v>78</v>
      </c>
      <c r="T60" s="49">
        <v>5111</v>
      </c>
      <c r="U60" s="49" t="s">
        <v>260</v>
      </c>
      <c r="V60" s="84">
        <v>200</v>
      </c>
      <c r="W60" s="85">
        <v>2957.7232142857142</v>
      </c>
      <c r="X60" s="67">
        <f t="shared" si="0"/>
        <v>591544.64285714284</v>
      </c>
      <c r="Y60" s="67">
        <f t="shared" si="1"/>
        <v>662530</v>
      </c>
      <c r="Z60" s="49"/>
      <c r="AA60" s="60">
        <v>2015</v>
      </c>
      <c r="AB60" s="49"/>
    </row>
    <row r="61" spans="1:28" ht="63.75">
      <c r="A61" s="32" t="s">
        <v>555</v>
      </c>
      <c r="B61" s="52" t="s">
        <v>663</v>
      </c>
      <c r="C61" s="53" t="s">
        <v>31</v>
      </c>
      <c r="D61" s="79" t="s">
        <v>199</v>
      </c>
      <c r="E61" s="47" t="s">
        <v>200</v>
      </c>
      <c r="F61" s="48" t="s">
        <v>201</v>
      </c>
      <c r="G61" s="47" t="s">
        <v>202</v>
      </c>
      <c r="H61" s="48" t="s">
        <v>203</v>
      </c>
      <c r="I61" s="47" t="s">
        <v>456</v>
      </c>
      <c r="J61" s="48" t="s">
        <v>457</v>
      </c>
      <c r="K61" s="47" t="s">
        <v>62</v>
      </c>
      <c r="L61" s="49">
        <v>0</v>
      </c>
      <c r="M61" s="16">
        <v>710000000</v>
      </c>
      <c r="N61" s="12" t="s">
        <v>38</v>
      </c>
      <c r="O61" s="49" t="s">
        <v>53</v>
      </c>
      <c r="P61" s="47" t="s">
        <v>254</v>
      </c>
      <c r="Q61" s="49" t="s">
        <v>249</v>
      </c>
      <c r="R61" s="7" t="s">
        <v>39</v>
      </c>
      <c r="S61" s="49" t="s">
        <v>78</v>
      </c>
      <c r="T61" s="49">
        <v>796</v>
      </c>
      <c r="U61" s="49" t="s">
        <v>273</v>
      </c>
      <c r="V61" s="84">
        <v>400</v>
      </c>
      <c r="W61" s="85">
        <v>22.053571428571427</v>
      </c>
      <c r="X61" s="67">
        <f t="shared" si="0"/>
        <v>8821.4285714285706</v>
      </c>
      <c r="Y61" s="67">
        <f t="shared" si="1"/>
        <v>9880</v>
      </c>
      <c r="Z61" s="49"/>
      <c r="AA61" s="60">
        <v>2015</v>
      </c>
      <c r="AB61" s="49"/>
    </row>
    <row r="62" spans="1:28" ht="63.75">
      <c r="A62" s="32" t="s">
        <v>555</v>
      </c>
      <c r="B62" s="52" t="s">
        <v>664</v>
      </c>
      <c r="C62" s="53" t="s">
        <v>31</v>
      </c>
      <c r="D62" s="79" t="s">
        <v>458</v>
      </c>
      <c r="E62" s="47" t="s">
        <v>459</v>
      </c>
      <c r="F62" s="48" t="s">
        <v>459</v>
      </c>
      <c r="G62" s="47" t="s">
        <v>460</v>
      </c>
      <c r="H62" s="48" t="s">
        <v>461</v>
      </c>
      <c r="I62" s="47" t="s">
        <v>462</v>
      </c>
      <c r="J62" s="48" t="s">
        <v>461</v>
      </c>
      <c r="K62" s="47" t="s">
        <v>62</v>
      </c>
      <c r="L62" s="49">
        <v>50</v>
      </c>
      <c r="M62" s="16">
        <v>710000000</v>
      </c>
      <c r="N62" s="12" t="s">
        <v>38</v>
      </c>
      <c r="O62" s="49" t="s">
        <v>53</v>
      </c>
      <c r="P62" s="47" t="s">
        <v>254</v>
      </c>
      <c r="Q62" s="49" t="s">
        <v>249</v>
      </c>
      <c r="R62" s="7" t="s">
        <v>39</v>
      </c>
      <c r="S62" s="49" t="s">
        <v>259</v>
      </c>
      <c r="T62" s="49">
        <v>796</v>
      </c>
      <c r="U62" s="49" t="s">
        <v>273</v>
      </c>
      <c r="V62" s="84">
        <v>100</v>
      </c>
      <c r="W62" s="85">
        <v>32.232142857142854</v>
      </c>
      <c r="X62" s="67">
        <f t="shared" si="0"/>
        <v>3223.2142857142853</v>
      </c>
      <c r="Y62" s="67">
        <f t="shared" si="1"/>
        <v>3610</v>
      </c>
      <c r="Z62" s="49" t="s">
        <v>248</v>
      </c>
      <c r="AA62" s="60">
        <v>2015</v>
      </c>
      <c r="AB62" s="49"/>
    </row>
    <row r="63" spans="1:28" ht="63.75">
      <c r="A63" s="32" t="s">
        <v>555</v>
      </c>
      <c r="B63" s="52" t="s">
        <v>665</v>
      </c>
      <c r="C63" s="53" t="s">
        <v>31</v>
      </c>
      <c r="D63" s="79" t="s">
        <v>193</v>
      </c>
      <c r="E63" s="47" t="s">
        <v>188</v>
      </c>
      <c r="F63" s="48" t="s">
        <v>189</v>
      </c>
      <c r="G63" s="47" t="s">
        <v>194</v>
      </c>
      <c r="H63" s="48" t="s">
        <v>195</v>
      </c>
      <c r="I63" s="47" t="s">
        <v>194</v>
      </c>
      <c r="J63" s="48" t="s">
        <v>195</v>
      </c>
      <c r="K63" s="47" t="s">
        <v>62</v>
      </c>
      <c r="L63" s="49">
        <v>50</v>
      </c>
      <c r="M63" s="16">
        <v>710000000</v>
      </c>
      <c r="N63" s="12" t="s">
        <v>38</v>
      </c>
      <c r="O63" s="49" t="s">
        <v>53</v>
      </c>
      <c r="P63" s="47" t="s">
        <v>254</v>
      </c>
      <c r="Q63" s="49" t="s">
        <v>249</v>
      </c>
      <c r="R63" s="7" t="s">
        <v>39</v>
      </c>
      <c r="S63" s="49" t="s">
        <v>259</v>
      </c>
      <c r="T63" s="49">
        <v>796</v>
      </c>
      <c r="U63" s="49" t="s">
        <v>273</v>
      </c>
      <c r="V63" s="84">
        <v>100</v>
      </c>
      <c r="W63" s="85">
        <v>66.964285714285708</v>
      </c>
      <c r="X63" s="67">
        <f t="shared" si="0"/>
        <v>6696.4285714285706</v>
      </c>
      <c r="Y63" s="67">
        <f t="shared" si="1"/>
        <v>7500</v>
      </c>
      <c r="Z63" s="49" t="s">
        <v>248</v>
      </c>
      <c r="AA63" s="60">
        <v>2015</v>
      </c>
      <c r="AB63" s="49"/>
    </row>
    <row r="64" spans="1:28" ht="63.75">
      <c r="A64" s="32" t="s">
        <v>555</v>
      </c>
      <c r="B64" s="52" t="s">
        <v>666</v>
      </c>
      <c r="C64" s="53" t="s">
        <v>31</v>
      </c>
      <c r="D64" s="79" t="s">
        <v>463</v>
      </c>
      <c r="E64" s="47" t="s">
        <v>171</v>
      </c>
      <c r="F64" s="48" t="s">
        <v>171</v>
      </c>
      <c r="G64" s="47" t="s">
        <v>464</v>
      </c>
      <c r="H64" s="48" t="s">
        <v>465</v>
      </c>
      <c r="I64" s="47" t="s">
        <v>464</v>
      </c>
      <c r="J64" s="48" t="s">
        <v>465</v>
      </c>
      <c r="K64" s="47" t="s">
        <v>62</v>
      </c>
      <c r="L64" s="49">
        <v>0</v>
      </c>
      <c r="M64" s="16">
        <v>710000000</v>
      </c>
      <c r="N64" s="12" t="s">
        <v>38</v>
      </c>
      <c r="O64" s="49" t="s">
        <v>53</v>
      </c>
      <c r="P64" s="47" t="s">
        <v>254</v>
      </c>
      <c r="Q64" s="49" t="s">
        <v>249</v>
      </c>
      <c r="R64" s="7" t="s">
        <v>39</v>
      </c>
      <c r="S64" s="49" t="s">
        <v>78</v>
      </c>
      <c r="T64" s="49">
        <v>704</v>
      </c>
      <c r="U64" s="49" t="s">
        <v>387</v>
      </c>
      <c r="V64" s="84">
        <v>90</v>
      </c>
      <c r="W64" s="85">
        <v>279.91071428571428</v>
      </c>
      <c r="X64" s="67">
        <f t="shared" si="0"/>
        <v>25191.964285714286</v>
      </c>
      <c r="Y64" s="67">
        <f t="shared" si="1"/>
        <v>28215.000000000004</v>
      </c>
      <c r="Z64" s="49"/>
      <c r="AA64" s="60">
        <v>2015</v>
      </c>
      <c r="AB64" s="49"/>
    </row>
    <row r="65" spans="1:28" ht="63.75">
      <c r="A65" s="32" t="s">
        <v>555</v>
      </c>
      <c r="B65" s="52" t="s">
        <v>667</v>
      </c>
      <c r="C65" s="53" t="s">
        <v>31</v>
      </c>
      <c r="D65" s="79" t="s">
        <v>466</v>
      </c>
      <c r="E65" s="47" t="s">
        <v>459</v>
      </c>
      <c r="F65" s="48" t="s">
        <v>459</v>
      </c>
      <c r="G65" s="47" t="s">
        <v>467</v>
      </c>
      <c r="H65" s="48" t="s">
        <v>468</v>
      </c>
      <c r="I65" s="47" t="s">
        <v>467</v>
      </c>
      <c r="J65" s="48" t="s">
        <v>468</v>
      </c>
      <c r="K65" s="47" t="s">
        <v>62</v>
      </c>
      <c r="L65" s="49">
        <v>50</v>
      </c>
      <c r="M65" s="16">
        <v>710000000</v>
      </c>
      <c r="N65" s="12" t="s">
        <v>38</v>
      </c>
      <c r="O65" s="49" t="s">
        <v>53</v>
      </c>
      <c r="P65" s="47" t="s">
        <v>254</v>
      </c>
      <c r="Q65" s="49" t="s">
        <v>249</v>
      </c>
      <c r="R65" s="7" t="s">
        <v>39</v>
      </c>
      <c r="S65" s="49" t="s">
        <v>259</v>
      </c>
      <c r="T65" s="49">
        <v>796</v>
      </c>
      <c r="U65" s="49" t="s">
        <v>273</v>
      </c>
      <c r="V65" s="84">
        <v>100</v>
      </c>
      <c r="W65" s="85">
        <v>48.348214285714278</v>
      </c>
      <c r="X65" s="67">
        <f t="shared" si="0"/>
        <v>4834.8214285714275</v>
      </c>
      <c r="Y65" s="67">
        <f t="shared" si="1"/>
        <v>5414.9999999999991</v>
      </c>
      <c r="Z65" s="49" t="s">
        <v>248</v>
      </c>
      <c r="AA65" s="60">
        <v>2015</v>
      </c>
      <c r="AB65" s="49"/>
    </row>
    <row r="66" spans="1:28" ht="63.75">
      <c r="A66" s="32" t="s">
        <v>555</v>
      </c>
      <c r="B66" s="52" t="s">
        <v>668</v>
      </c>
      <c r="C66" s="53" t="s">
        <v>31</v>
      </c>
      <c r="D66" s="79" t="s">
        <v>469</v>
      </c>
      <c r="E66" s="47" t="s">
        <v>470</v>
      </c>
      <c r="F66" s="48" t="s">
        <v>471</v>
      </c>
      <c r="G66" s="47" t="s">
        <v>472</v>
      </c>
      <c r="H66" s="48" t="s">
        <v>473</v>
      </c>
      <c r="I66" s="47" t="s">
        <v>472</v>
      </c>
      <c r="J66" s="48" t="s">
        <v>473</v>
      </c>
      <c r="K66" s="47" t="s">
        <v>62</v>
      </c>
      <c r="L66" s="49">
        <v>0</v>
      </c>
      <c r="M66" s="16">
        <v>710000000</v>
      </c>
      <c r="N66" s="12" t="s">
        <v>38</v>
      </c>
      <c r="O66" s="49" t="s">
        <v>53</v>
      </c>
      <c r="P66" s="47" t="s">
        <v>254</v>
      </c>
      <c r="Q66" s="49" t="s">
        <v>249</v>
      </c>
      <c r="R66" s="7" t="s">
        <v>39</v>
      </c>
      <c r="S66" s="49" t="s">
        <v>78</v>
      </c>
      <c r="T66" s="49">
        <v>796</v>
      </c>
      <c r="U66" s="49" t="s">
        <v>273</v>
      </c>
      <c r="V66" s="84">
        <v>5</v>
      </c>
      <c r="W66" s="85">
        <v>6936.6964285714284</v>
      </c>
      <c r="X66" s="67">
        <f t="shared" si="0"/>
        <v>34683.482142857145</v>
      </c>
      <c r="Y66" s="67">
        <f t="shared" si="1"/>
        <v>38845.500000000007</v>
      </c>
      <c r="Z66" s="49"/>
      <c r="AA66" s="60">
        <v>2015</v>
      </c>
      <c r="AB66" s="49"/>
    </row>
    <row r="67" spans="1:28" ht="63.75">
      <c r="A67" s="32" t="s">
        <v>555</v>
      </c>
      <c r="B67" s="52" t="s">
        <v>669</v>
      </c>
      <c r="C67" s="53" t="s">
        <v>31</v>
      </c>
      <c r="D67" s="79" t="s">
        <v>92</v>
      </c>
      <c r="E67" s="47" t="s">
        <v>86</v>
      </c>
      <c r="F67" s="48" t="s">
        <v>87</v>
      </c>
      <c r="G67" s="47" t="s">
        <v>93</v>
      </c>
      <c r="H67" s="48" t="s">
        <v>94</v>
      </c>
      <c r="I67" s="47" t="s">
        <v>93</v>
      </c>
      <c r="J67" s="48" t="s">
        <v>474</v>
      </c>
      <c r="K67" s="47" t="s">
        <v>62</v>
      </c>
      <c r="L67" s="49">
        <v>0</v>
      </c>
      <c r="M67" s="16">
        <v>710000000</v>
      </c>
      <c r="N67" s="12" t="s">
        <v>38</v>
      </c>
      <c r="O67" s="49" t="s">
        <v>53</v>
      </c>
      <c r="P67" s="47" t="s">
        <v>254</v>
      </c>
      <c r="Q67" s="49" t="s">
        <v>249</v>
      </c>
      <c r="R67" s="7" t="s">
        <v>39</v>
      </c>
      <c r="S67" s="49" t="s">
        <v>78</v>
      </c>
      <c r="T67" s="49">
        <v>796</v>
      </c>
      <c r="U67" s="49" t="s">
        <v>273</v>
      </c>
      <c r="V67" s="84">
        <v>100</v>
      </c>
      <c r="W67" s="85">
        <v>267.85714285714283</v>
      </c>
      <c r="X67" s="67">
        <f t="shared" si="0"/>
        <v>26785.714285714283</v>
      </c>
      <c r="Y67" s="67">
        <f t="shared" si="1"/>
        <v>30000</v>
      </c>
      <c r="Z67" s="49"/>
      <c r="AA67" s="60">
        <v>2015</v>
      </c>
      <c r="AB67" s="49"/>
    </row>
    <row r="68" spans="1:28" ht="63.75">
      <c r="A68" s="32" t="s">
        <v>555</v>
      </c>
      <c r="B68" s="52" t="s">
        <v>670</v>
      </c>
      <c r="C68" s="53" t="s">
        <v>31</v>
      </c>
      <c r="D68" s="79" t="s">
        <v>475</v>
      </c>
      <c r="E68" s="47" t="s">
        <v>86</v>
      </c>
      <c r="F68" s="48" t="s">
        <v>87</v>
      </c>
      <c r="G68" s="47" t="s">
        <v>476</v>
      </c>
      <c r="H68" s="48" t="s">
        <v>477</v>
      </c>
      <c r="I68" s="47" t="s">
        <v>476</v>
      </c>
      <c r="J68" s="48" t="s">
        <v>478</v>
      </c>
      <c r="K68" s="47" t="s">
        <v>62</v>
      </c>
      <c r="L68" s="49">
        <v>0</v>
      </c>
      <c r="M68" s="16">
        <v>710000000</v>
      </c>
      <c r="N68" s="12" t="s">
        <v>38</v>
      </c>
      <c r="O68" s="49" t="s">
        <v>53</v>
      </c>
      <c r="P68" s="47" t="s">
        <v>254</v>
      </c>
      <c r="Q68" s="49" t="s">
        <v>249</v>
      </c>
      <c r="R68" s="7" t="s">
        <v>39</v>
      </c>
      <c r="S68" s="49" t="s">
        <v>78</v>
      </c>
      <c r="T68" s="49">
        <v>796</v>
      </c>
      <c r="U68" s="49" t="s">
        <v>273</v>
      </c>
      <c r="V68" s="84">
        <v>100</v>
      </c>
      <c r="W68" s="85">
        <v>294.64285714285711</v>
      </c>
      <c r="X68" s="67">
        <f t="shared" si="0"/>
        <v>29464.28571428571</v>
      </c>
      <c r="Y68" s="67">
        <f t="shared" si="1"/>
        <v>33000</v>
      </c>
      <c r="Z68" s="49"/>
      <c r="AA68" s="60">
        <v>2015</v>
      </c>
      <c r="AB68" s="49"/>
    </row>
    <row r="69" spans="1:28" ht="63.75">
      <c r="A69" s="32" t="s">
        <v>555</v>
      </c>
      <c r="B69" s="52" t="s">
        <v>671</v>
      </c>
      <c r="C69" s="53" t="s">
        <v>31</v>
      </c>
      <c r="D69" s="79" t="s">
        <v>479</v>
      </c>
      <c r="E69" s="47" t="s">
        <v>480</v>
      </c>
      <c r="F69" s="48" t="s">
        <v>481</v>
      </c>
      <c r="G69" s="47" t="s">
        <v>482</v>
      </c>
      <c r="H69" s="48" t="s">
        <v>483</v>
      </c>
      <c r="I69" s="47" t="s">
        <v>484</v>
      </c>
      <c r="J69" s="48" t="s">
        <v>485</v>
      </c>
      <c r="K69" s="47" t="s">
        <v>62</v>
      </c>
      <c r="L69" s="49">
        <v>0</v>
      </c>
      <c r="M69" s="16">
        <v>710000000</v>
      </c>
      <c r="N69" s="12" t="s">
        <v>38</v>
      </c>
      <c r="O69" s="49" t="s">
        <v>53</v>
      </c>
      <c r="P69" s="47" t="s">
        <v>254</v>
      </c>
      <c r="Q69" s="49" t="s">
        <v>249</v>
      </c>
      <c r="R69" s="7" t="s">
        <v>39</v>
      </c>
      <c r="S69" s="49" t="s">
        <v>78</v>
      </c>
      <c r="T69" s="49">
        <v>796</v>
      </c>
      <c r="U69" s="49" t="s">
        <v>273</v>
      </c>
      <c r="V69" s="84">
        <v>2</v>
      </c>
      <c r="W69" s="85">
        <v>6195.6517857142853</v>
      </c>
      <c r="X69" s="67">
        <f t="shared" si="0"/>
        <v>12391.303571428571</v>
      </c>
      <c r="Y69" s="67">
        <f t="shared" si="1"/>
        <v>13878.26</v>
      </c>
      <c r="Z69" s="49"/>
      <c r="AA69" s="60">
        <v>2015</v>
      </c>
      <c r="AB69" s="49"/>
    </row>
    <row r="70" spans="1:28" ht="63.75">
      <c r="A70" s="32" t="s">
        <v>555</v>
      </c>
      <c r="B70" s="52" t="s">
        <v>672</v>
      </c>
      <c r="C70" s="53" t="s">
        <v>31</v>
      </c>
      <c r="D70" s="79" t="s">
        <v>486</v>
      </c>
      <c r="E70" s="47" t="s">
        <v>487</v>
      </c>
      <c r="F70" s="48" t="s">
        <v>488</v>
      </c>
      <c r="G70" s="47" t="s">
        <v>489</v>
      </c>
      <c r="H70" s="48" t="s">
        <v>490</v>
      </c>
      <c r="I70" s="47" t="s">
        <v>491</v>
      </c>
      <c r="J70" s="48" t="s">
        <v>492</v>
      </c>
      <c r="K70" s="47" t="s">
        <v>62</v>
      </c>
      <c r="L70" s="49">
        <v>0</v>
      </c>
      <c r="M70" s="16">
        <v>710000000</v>
      </c>
      <c r="N70" s="12" t="s">
        <v>38</v>
      </c>
      <c r="O70" s="49" t="s">
        <v>53</v>
      </c>
      <c r="P70" s="47" t="s">
        <v>254</v>
      </c>
      <c r="Q70" s="49" t="s">
        <v>249</v>
      </c>
      <c r="R70" s="7" t="s">
        <v>39</v>
      </c>
      <c r="S70" s="49" t="s">
        <v>78</v>
      </c>
      <c r="T70" s="49">
        <v>796</v>
      </c>
      <c r="U70" s="49" t="s">
        <v>273</v>
      </c>
      <c r="V70" s="84">
        <v>2</v>
      </c>
      <c r="W70" s="85">
        <v>4577.8124999999991</v>
      </c>
      <c r="X70" s="67">
        <f t="shared" si="0"/>
        <v>9155.6249999999982</v>
      </c>
      <c r="Y70" s="67">
        <f t="shared" si="1"/>
        <v>10254.299999999999</v>
      </c>
      <c r="Z70" s="49"/>
      <c r="AA70" s="60">
        <v>2015</v>
      </c>
      <c r="AB70" s="49"/>
    </row>
    <row r="71" spans="1:28" ht="63.75">
      <c r="A71" s="32" t="s">
        <v>555</v>
      </c>
      <c r="B71" s="52" t="s">
        <v>673</v>
      </c>
      <c r="C71" s="53" t="s">
        <v>31</v>
      </c>
      <c r="D71" s="79" t="s">
        <v>493</v>
      </c>
      <c r="E71" s="47" t="s">
        <v>494</v>
      </c>
      <c r="F71" s="48" t="s">
        <v>495</v>
      </c>
      <c r="G71" s="47" t="s">
        <v>496</v>
      </c>
      <c r="H71" s="48" t="s">
        <v>497</v>
      </c>
      <c r="I71" s="47" t="s">
        <v>498</v>
      </c>
      <c r="J71" s="48" t="s">
        <v>499</v>
      </c>
      <c r="K71" s="47" t="s">
        <v>62</v>
      </c>
      <c r="L71" s="49">
        <v>0</v>
      </c>
      <c r="M71" s="16">
        <v>710000000</v>
      </c>
      <c r="N71" s="12" t="s">
        <v>38</v>
      </c>
      <c r="O71" s="49" t="s">
        <v>53</v>
      </c>
      <c r="P71" s="47" t="s">
        <v>254</v>
      </c>
      <c r="Q71" s="49" t="s">
        <v>249</v>
      </c>
      <c r="R71" s="7" t="s">
        <v>39</v>
      </c>
      <c r="S71" s="49" t="s">
        <v>78</v>
      </c>
      <c r="T71" s="49">
        <v>796</v>
      </c>
      <c r="U71" s="49" t="s">
        <v>273</v>
      </c>
      <c r="V71" s="84">
        <v>20</v>
      </c>
      <c r="W71" s="85">
        <v>457.18749999999994</v>
      </c>
      <c r="X71" s="67">
        <f t="shared" si="0"/>
        <v>9143.7499999999982</v>
      </c>
      <c r="Y71" s="67">
        <f t="shared" si="1"/>
        <v>10240.999999999998</v>
      </c>
      <c r="Z71" s="49"/>
      <c r="AA71" s="60">
        <v>2015</v>
      </c>
      <c r="AB71" s="49"/>
    </row>
    <row r="72" spans="1:28" ht="63.75">
      <c r="A72" s="32" t="s">
        <v>555</v>
      </c>
      <c r="B72" s="52" t="s">
        <v>674</v>
      </c>
      <c r="C72" s="53" t="s">
        <v>31</v>
      </c>
      <c r="D72" s="79" t="s">
        <v>500</v>
      </c>
      <c r="E72" s="47" t="s">
        <v>501</v>
      </c>
      <c r="F72" s="48" t="s">
        <v>502</v>
      </c>
      <c r="G72" s="47" t="s">
        <v>503</v>
      </c>
      <c r="H72" s="48" t="s">
        <v>504</v>
      </c>
      <c r="I72" s="47" t="s">
        <v>505</v>
      </c>
      <c r="J72" s="48" t="s">
        <v>506</v>
      </c>
      <c r="K72" s="47" t="s">
        <v>62</v>
      </c>
      <c r="L72" s="49">
        <v>0</v>
      </c>
      <c r="M72" s="16">
        <v>710000000</v>
      </c>
      <c r="N72" s="12" t="s">
        <v>38</v>
      </c>
      <c r="O72" s="49" t="s">
        <v>53</v>
      </c>
      <c r="P72" s="47" t="s">
        <v>254</v>
      </c>
      <c r="Q72" s="49" t="s">
        <v>249</v>
      </c>
      <c r="R72" s="7" t="s">
        <v>39</v>
      </c>
      <c r="S72" s="49" t="s">
        <v>78</v>
      </c>
      <c r="T72" s="49">
        <v>796</v>
      </c>
      <c r="U72" s="49" t="s">
        <v>273</v>
      </c>
      <c r="V72" s="84">
        <v>10</v>
      </c>
      <c r="W72" s="85">
        <v>16071.428571428571</v>
      </c>
      <c r="X72" s="67">
        <f t="shared" si="0"/>
        <v>160714.28571428571</v>
      </c>
      <c r="Y72" s="67">
        <f t="shared" si="1"/>
        <v>180000</v>
      </c>
      <c r="Z72" s="49"/>
      <c r="AA72" s="60">
        <v>2015</v>
      </c>
      <c r="AB72" s="49"/>
    </row>
    <row r="73" spans="1:28" ht="63.75">
      <c r="A73" s="32" t="s">
        <v>555</v>
      </c>
      <c r="B73" s="52" t="s">
        <v>675</v>
      </c>
      <c r="C73" s="53" t="s">
        <v>31</v>
      </c>
      <c r="D73" s="79" t="s">
        <v>507</v>
      </c>
      <c r="E73" s="47" t="s">
        <v>508</v>
      </c>
      <c r="F73" s="48" t="s">
        <v>509</v>
      </c>
      <c r="G73" s="47" t="s">
        <v>510</v>
      </c>
      <c r="H73" s="48" t="s">
        <v>511</v>
      </c>
      <c r="I73" s="47" t="s">
        <v>510</v>
      </c>
      <c r="J73" s="48" t="s">
        <v>512</v>
      </c>
      <c r="K73" s="47" t="s">
        <v>62</v>
      </c>
      <c r="L73" s="49">
        <v>0</v>
      </c>
      <c r="M73" s="16">
        <v>710000000</v>
      </c>
      <c r="N73" s="12" t="s">
        <v>38</v>
      </c>
      <c r="O73" s="49" t="s">
        <v>53</v>
      </c>
      <c r="P73" s="47" t="s">
        <v>254</v>
      </c>
      <c r="Q73" s="49" t="s">
        <v>249</v>
      </c>
      <c r="R73" s="7" t="s">
        <v>39</v>
      </c>
      <c r="S73" s="49" t="s">
        <v>78</v>
      </c>
      <c r="T73" s="49">
        <v>778</v>
      </c>
      <c r="U73" s="49" t="s">
        <v>326</v>
      </c>
      <c r="V73" s="84">
        <v>6</v>
      </c>
      <c r="W73" s="85">
        <v>312.49999999999994</v>
      </c>
      <c r="X73" s="67">
        <f t="shared" si="0"/>
        <v>1874.9999999999995</v>
      </c>
      <c r="Y73" s="67">
        <f t="shared" si="1"/>
        <v>2099.9999999999995</v>
      </c>
      <c r="Z73" s="49"/>
      <c r="AA73" s="60">
        <v>2015</v>
      </c>
      <c r="AB73" s="49"/>
    </row>
    <row r="74" spans="1:28" ht="63.75">
      <c r="A74" s="32" t="s">
        <v>555</v>
      </c>
      <c r="B74" s="52" t="s">
        <v>676</v>
      </c>
      <c r="C74" s="53" t="s">
        <v>31</v>
      </c>
      <c r="D74" s="79" t="s">
        <v>513</v>
      </c>
      <c r="E74" s="47" t="s">
        <v>514</v>
      </c>
      <c r="F74" s="48" t="s">
        <v>515</v>
      </c>
      <c r="G74" s="47" t="s">
        <v>516</v>
      </c>
      <c r="H74" s="48" t="s">
        <v>517</v>
      </c>
      <c r="I74" s="47" t="s">
        <v>518</v>
      </c>
      <c r="J74" s="48" t="s">
        <v>517</v>
      </c>
      <c r="K74" s="47" t="s">
        <v>62</v>
      </c>
      <c r="L74" s="49">
        <v>0</v>
      </c>
      <c r="M74" s="16">
        <v>710000000</v>
      </c>
      <c r="N74" s="12" t="s">
        <v>38</v>
      </c>
      <c r="O74" s="49" t="s">
        <v>53</v>
      </c>
      <c r="P74" s="47" t="s">
        <v>254</v>
      </c>
      <c r="Q74" s="49" t="s">
        <v>249</v>
      </c>
      <c r="R74" s="7" t="s">
        <v>39</v>
      </c>
      <c r="S74" s="49" t="s">
        <v>78</v>
      </c>
      <c r="T74" s="49">
        <v>796</v>
      </c>
      <c r="U74" s="49" t="s">
        <v>273</v>
      </c>
      <c r="V74" s="84">
        <v>1</v>
      </c>
      <c r="W74" s="85">
        <v>14327.678571428571</v>
      </c>
      <c r="X74" s="67">
        <f t="shared" si="0"/>
        <v>14327.678571428571</v>
      </c>
      <c r="Y74" s="67">
        <f t="shared" si="1"/>
        <v>16047</v>
      </c>
      <c r="Z74" s="49"/>
      <c r="AA74" s="60">
        <v>2015</v>
      </c>
      <c r="AB74" s="49"/>
    </row>
    <row r="75" spans="1:28" ht="63.75">
      <c r="A75" s="32" t="s">
        <v>555</v>
      </c>
      <c r="B75" s="52" t="s">
        <v>677</v>
      </c>
      <c r="C75" s="53" t="s">
        <v>31</v>
      </c>
      <c r="D75" s="79" t="s">
        <v>519</v>
      </c>
      <c r="E75" s="47" t="s">
        <v>520</v>
      </c>
      <c r="F75" s="48" t="s">
        <v>521</v>
      </c>
      <c r="G75" s="47" t="s">
        <v>522</v>
      </c>
      <c r="H75" s="48" t="s">
        <v>523</v>
      </c>
      <c r="I75" s="47" t="s">
        <v>522</v>
      </c>
      <c r="J75" s="48" t="s">
        <v>523</v>
      </c>
      <c r="K75" s="47" t="s">
        <v>62</v>
      </c>
      <c r="L75" s="49">
        <v>0</v>
      </c>
      <c r="M75" s="16">
        <v>710000000</v>
      </c>
      <c r="N75" s="12" t="s">
        <v>38</v>
      </c>
      <c r="O75" s="49" t="s">
        <v>53</v>
      </c>
      <c r="P75" s="47" t="s">
        <v>254</v>
      </c>
      <c r="Q75" s="49" t="s">
        <v>249</v>
      </c>
      <c r="R75" s="7" t="s">
        <v>39</v>
      </c>
      <c r="S75" s="49" t="s">
        <v>78</v>
      </c>
      <c r="T75" s="49">
        <v>796</v>
      </c>
      <c r="U75" s="49" t="s">
        <v>273</v>
      </c>
      <c r="V75" s="84">
        <v>5</v>
      </c>
      <c r="W75" s="85">
        <v>2678.5714285714284</v>
      </c>
      <c r="X75" s="67">
        <f t="shared" si="0"/>
        <v>13392.857142857141</v>
      </c>
      <c r="Y75" s="67">
        <f t="shared" si="1"/>
        <v>15000</v>
      </c>
      <c r="Z75" s="49"/>
      <c r="AA75" s="60">
        <v>2015</v>
      </c>
      <c r="AB75" s="49"/>
    </row>
    <row r="76" spans="1:28" ht="63.75">
      <c r="A76" s="32" t="s">
        <v>555</v>
      </c>
      <c r="B76" s="52" t="s">
        <v>678</v>
      </c>
      <c r="C76" s="53" t="s">
        <v>31</v>
      </c>
      <c r="D76" s="79" t="s">
        <v>524</v>
      </c>
      <c r="E76" s="47" t="s">
        <v>520</v>
      </c>
      <c r="F76" s="48" t="s">
        <v>521</v>
      </c>
      <c r="G76" s="47" t="s">
        <v>525</v>
      </c>
      <c r="H76" s="48" t="s">
        <v>526</v>
      </c>
      <c r="I76" s="47" t="s">
        <v>525</v>
      </c>
      <c r="J76" s="48" t="s">
        <v>526</v>
      </c>
      <c r="K76" s="47" t="s">
        <v>62</v>
      </c>
      <c r="L76" s="49">
        <v>0</v>
      </c>
      <c r="M76" s="16">
        <v>710000000</v>
      </c>
      <c r="N76" s="12" t="s">
        <v>38</v>
      </c>
      <c r="O76" s="49" t="s">
        <v>53</v>
      </c>
      <c r="P76" s="47" t="s">
        <v>254</v>
      </c>
      <c r="Q76" s="49" t="s">
        <v>249</v>
      </c>
      <c r="R76" s="7" t="s">
        <v>39</v>
      </c>
      <c r="S76" s="49" t="s">
        <v>78</v>
      </c>
      <c r="T76" s="49">
        <v>796</v>
      </c>
      <c r="U76" s="49" t="s">
        <v>273</v>
      </c>
      <c r="V76" s="84">
        <v>5</v>
      </c>
      <c r="W76" s="85">
        <v>2678.5714285714284</v>
      </c>
      <c r="X76" s="67">
        <f t="shared" si="0"/>
        <v>13392.857142857141</v>
      </c>
      <c r="Y76" s="67">
        <f t="shared" si="1"/>
        <v>15000</v>
      </c>
      <c r="Z76" s="49"/>
      <c r="AA76" s="60">
        <v>2015</v>
      </c>
      <c r="AB76" s="49"/>
    </row>
    <row r="77" spans="1:28" ht="63.75">
      <c r="A77" s="32" t="s">
        <v>555</v>
      </c>
      <c r="B77" s="52" t="s">
        <v>679</v>
      </c>
      <c r="C77" s="53" t="s">
        <v>31</v>
      </c>
      <c r="D77" s="79" t="s">
        <v>527</v>
      </c>
      <c r="E77" s="47" t="s">
        <v>528</v>
      </c>
      <c r="F77" s="48" t="s">
        <v>529</v>
      </c>
      <c r="G77" s="47" t="s">
        <v>530</v>
      </c>
      <c r="H77" s="48" t="s">
        <v>531</v>
      </c>
      <c r="I77" s="47" t="s">
        <v>532</v>
      </c>
      <c r="J77" s="48" t="s">
        <v>533</v>
      </c>
      <c r="K77" s="47" t="s">
        <v>62</v>
      </c>
      <c r="L77" s="49">
        <v>0</v>
      </c>
      <c r="M77" s="16">
        <v>710000000</v>
      </c>
      <c r="N77" s="12" t="s">
        <v>38</v>
      </c>
      <c r="O77" s="49" t="s">
        <v>53</v>
      </c>
      <c r="P77" s="47" t="s">
        <v>254</v>
      </c>
      <c r="Q77" s="49" t="s">
        <v>249</v>
      </c>
      <c r="R77" s="7" t="s">
        <v>39</v>
      </c>
      <c r="S77" s="49" t="s">
        <v>78</v>
      </c>
      <c r="T77" s="49">
        <v>796</v>
      </c>
      <c r="U77" s="49" t="s">
        <v>273</v>
      </c>
      <c r="V77" s="84">
        <v>3</v>
      </c>
      <c r="W77" s="85">
        <v>3124.9999999999995</v>
      </c>
      <c r="X77" s="67">
        <f t="shared" si="0"/>
        <v>9374.9999999999982</v>
      </c>
      <c r="Y77" s="67">
        <f t="shared" si="1"/>
        <v>10499.999999999998</v>
      </c>
      <c r="Z77" s="49"/>
      <c r="AA77" s="60">
        <v>2015</v>
      </c>
      <c r="AB77" s="49"/>
    </row>
    <row r="78" spans="1:28" ht="63.75">
      <c r="A78" s="32" t="s">
        <v>555</v>
      </c>
      <c r="B78" s="52" t="s">
        <v>680</v>
      </c>
      <c r="C78" s="53" t="s">
        <v>31</v>
      </c>
      <c r="D78" s="79" t="s">
        <v>534</v>
      </c>
      <c r="E78" s="47" t="s">
        <v>535</v>
      </c>
      <c r="F78" s="48" t="s">
        <v>536</v>
      </c>
      <c r="G78" s="47" t="s">
        <v>537</v>
      </c>
      <c r="H78" s="48" t="s">
        <v>538</v>
      </c>
      <c r="I78" s="47" t="s">
        <v>537</v>
      </c>
      <c r="J78" s="48" t="s">
        <v>538</v>
      </c>
      <c r="K78" s="47" t="s">
        <v>62</v>
      </c>
      <c r="L78" s="49">
        <v>0</v>
      </c>
      <c r="M78" s="16">
        <v>710000000</v>
      </c>
      <c r="N78" s="12" t="s">
        <v>38</v>
      </c>
      <c r="O78" s="49" t="s">
        <v>53</v>
      </c>
      <c r="P78" s="47" t="s">
        <v>254</v>
      </c>
      <c r="Q78" s="49" t="s">
        <v>249</v>
      </c>
      <c r="R78" s="7" t="s">
        <v>39</v>
      </c>
      <c r="S78" s="49" t="s">
        <v>78</v>
      </c>
      <c r="T78" s="49">
        <v>796</v>
      </c>
      <c r="U78" s="49" t="s">
        <v>273</v>
      </c>
      <c r="V78" s="84">
        <v>6</v>
      </c>
      <c r="W78" s="85">
        <v>750.66964285714278</v>
      </c>
      <c r="X78" s="67">
        <f t="shared" ref="X78:X81" si="2">W78*V78</f>
        <v>4504.0178571428569</v>
      </c>
      <c r="Y78" s="67">
        <f t="shared" ref="Y78:Y92" si="3">W78*V78*1.12</f>
        <v>5044.5</v>
      </c>
      <c r="Z78" s="49"/>
      <c r="AA78" s="60">
        <v>2015</v>
      </c>
      <c r="AB78" s="49"/>
    </row>
    <row r="79" spans="1:28" ht="63.75">
      <c r="A79" s="32" t="s">
        <v>555</v>
      </c>
      <c r="B79" s="52" t="s">
        <v>681</v>
      </c>
      <c r="C79" s="53" t="s">
        <v>31</v>
      </c>
      <c r="D79" s="79" t="s">
        <v>539</v>
      </c>
      <c r="E79" s="47" t="s">
        <v>540</v>
      </c>
      <c r="F79" s="48" t="s">
        <v>541</v>
      </c>
      <c r="G79" s="47" t="s">
        <v>542</v>
      </c>
      <c r="H79" s="48" t="s">
        <v>543</v>
      </c>
      <c r="I79" s="47" t="s">
        <v>544</v>
      </c>
      <c r="J79" s="48" t="s">
        <v>545</v>
      </c>
      <c r="K79" s="47" t="s">
        <v>62</v>
      </c>
      <c r="L79" s="49">
        <v>0</v>
      </c>
      <c r="M79" s="16">
        <v>710000000</v>
      </c>
      <c r="N79" s="12" t="s">
        <v>38</v>
      </c>
      <c r="O79" s="49" t="s">
        <v>53</v>
      </c>
      <c r="P79" s="47" t="s">
        <v>254</v>
      </c>
      <c r="Q79" s="49" t="s">
        <v>249</v>
      </c>
      <c r="R79" s="7" t="s">
        <v>39</v>
      </c>
      <c r="S79" s="49" t="s">
        <v>78</v>
      </c>
      <c r="T79" s="49">
        <v>796</v>
      </c>
      <c r="U79" s="49" t="s">
        <v>273</v>
      </c>
      <c r="V79" s="84">
        <v>1</v>
      </c>
      <c r="W79" s="85">
        <v>41964.28571428571</v>
      </c>
      <c r="X79" s="67">
        <f t="shared" si="2"/>
        <v>41964.28571428571</v>
      </c>
      <c r="Y79" s="67">
        <f t="shared" si="3"/>
        <v>47000</v>
      </c>
      <c r="Z79" s="49"/>
      <c r="AA79" s="60">
        <v>2015</v>
      </c>
      <c r="AB79" s="49"/>
    </row>
    <row r="80" spans="1:28" ht="63.75">
      <c r="A80" s="32" t="s">
        <v>555</v>
      </c>
      <c r="B80" s="52" t="s">
        <v>682</v>
      </c>
      <c r="C80" s="53" t="s">
        <v>31</v>
      </c>
      <c r="D80" s="79" t="s">
        <v>546</v>
      </c>
      <c r="E80" s="47" t="s">
        <v>547</v>
      </c>
      <c r="F80" s="48" t="s">
        <v>548</v>
      </c>
      <c r="G80" s="47" t="s">
        <v>547</v>
      </c>
      <c r="H80" s="48" t="s">
        <v>548</v>
      </c>
      <c r="I80" s="47" t="s">
        <v>547</v>
      </c>
      <c r="J80" s="48" t="s">
        <v>548</v>
      </c>
      <c r="K80" s="47" t="s">
        <v>62</v>
      </c>
      <c r="L80" s="49">
        <v>0</v>
      </c>
      <c r="M80" s="16">
        <v>710000000</v>
      </c>
      <c r="N80" s="12" t="s">
        <v>38</v>
      </c>
      <c r="O80" s="49" t="s">
        <v>53</v>
      </c>
      <c r="P80" s="47" t="s">
        <v>254</v>
      </c>
      <c r="Q80" s="49" t="s">
        <v>249</v>
      </c>
      <c r="R80" s="7" t="s">
        <v>39</v>
      </c>
      <c r="S80" s="49" t="s">
        <v>78</v>
      </c>
      <c r="T80" s="49">
        <v>796</v>
      </c>
      <c r="U80" s="49" t="s">
        <v>273</v>
      </c>
      <c r="V80" s="84">
        <v>1</v>
      </c>
      <c r="W80" s="85">
        <v>110535.71428571428</v>
      </c>
      <c r="X80" s="67">
        <f t="shared" si="2"/>
        <v>110535.71428571428</v>
      </c>
      <c r="Y80" s="67">
        <f t="shared" si="3"/>
        <v>123800</v>
      </c>
      <c r="Z80" s="49"/>
      <c r="AA80" s="60">
        <v>2015</v>
      </c>
      <c r="AB80" s="49"/>
    </row>
    <row r="81" spans="1:28" ht="63.75">
      <c r="A81" s="32" t="s">
        <v>555</v>
      </c>
      <c r="B81" s="52" t="s">
        <v>683</v>
      </c>
      <c r="C81" s="53" t="s">
        <v>31</v>
      </c>
      <c r="D81" s="79" t="s">
        <v>549</v>
      </c>
      <c r="E81" s="47" t="s">
        <v>550</v>
      </c>
      <c r="F81" s="48" t="s">
        <v>551</v>
      </c>
      <c r="G81" s="47" t="s">
        <v>552</v>
      </c>
      <c r="H81" s="48" t="s">
        <v>553</v>
      </c>
      <c r="I81" s="47" t="s">
        <v>552</v>
      </c>
      <c r="J81" s="48" t="s">
        <v>554</v>
      </c>
      <c r="K81" s="47" t="s">
        <v>62</v>
      </c>
      <c r="L81" s="49">
        <v>0</v>
      </c>
      <c r="M81" s="16">
        <v>710000000</v>
      </c>
      <c r="N81" s="12" t="s">
        <v>38</v>
      </c>
      <c r="O81" s="49" t="s">
        <v>53</v>
      </c>
      <c r="P81" s="47" t="s">
        <v>254</v>
      </c>
      <c r="Q81" s="49" t="s">
        <v>249</v>
      </c>
      <c r="R81" s="7" t="s">
        <v>39</v>
      </c>
      <c r="S81" s="49" t="s">
        <v>78</v>
      </c>
      <c r="T81" s="49">
        <v>796</v>
      </c>
      <c r="U81" s="49" t="s">
        <v>273</v>
      </c>
      <c r="V81" s="84">
        <v>1</v>
      </c>
      <c r="W81" s="85">
        <v>16540.178571428569</v>
      </c>
      <c r="X81" s="67">
        <f t="shared" si="2"/>
        <v>16540.178571428569</v>
      </c>
      <c r="Y81" s="67">
        <f t="shared" si="3"/>
        <v>18525</v>
      </c>
      <c r="Z81" s="49"/>
      <c r="AA81" s="60">
        <v>2015</v>
      </c>
      <c r="AB81" s="49"/>
    </row>
    <row r="82" spans="1:28" ht="63.75">
      <c r="A82" s="32" t="s">
        <v>555</v>
      </c>
      <c r="B82" s="52" t="s">
        <v>684</v>
      </c>
      <c r="C82" s="53" t="s">
        <v>31</v>
      </c>
      <c r="D82" s="79" t="s">
        <v>556</v>
      </c>
      <c r="E82" s="47" t="s">
        <v>557</v>
      </c>
      <c r="F82" s="48" t="s">
        <v>558</v>
      </c>
      <c r="G82" s="47" t="s">
        <v>559</v>
      </c>
      <c r="H82" s="48" t="s">
        <v>560</v>
      </c>
      <c r="I82" s="47" t="s">
        <v>559</v>
      </c>
      <c r="J82" s="48" t="s">
        <v>560</v>
      </c>
      <c r="K82" s="47" t="s">
        <v>62</v>
      </c>
      <c r="L82" s="49">
        <v>50</v>
      </c>
      <c r="M82" s="16">
        <v>710000000</v>
      </c>
      <c r="N82" s="12" t="s">
        <v>38</v>
      </c>
      <c r="O82" s="49" t="s">
        <v>53</v>
      </c>
      <c r="P82" s="47" t="s">
        <v>254</v>
      </c>
      <c r="Q82" s="49" t="s">
        <v>249</v>
      </c>
      <c r="R82" s="7" t="s">
        <v>39</v>
      </c>
      <c r="S82" s="49" t="s">
        <v>259</v>
      </c>
      <c r="T82" s="49">
        <v>796</v>
      </c>
      <c r="U82" s="49" t="s">
        <v>273</v>
      </c>
      <c r="V82" s="84">
        <v>4</v>
      </c>
      <c r="W82" s="85">
        <v>10000</v>
      </c>
      <c r="X82" s="67">
        <f>W82*V82</f>
        <v>40000</v>
      </c>
      <c r="Y82" s="67">
        <f t="shared" si="3"/>
        <v>44800.000000000007</v>
      </c>
      <c r="Z82" s="49" t="s">
        <v>164</v>
      </c>
      <c r="AA82" s="60">
        <v>2015</v>
      </c>
      <c r="AB82" s="49"/>
    </row>
    <row r="83" spans="1:28" ht="63.75">
      <c r="A83" s="32" t="s">
        <v>555</v>
      </c>
      <c r="B83" s="52" t="s">
        <v>685</v>
      </c>
      <c r="C83" s="53" t="s">
        <v>31</v>
      </c>
      <c r="D83" s="79" t="s">
        <v>561</v>
      </c>
      <c r="E83" s="47" t="s">
        <v>562</v>
      </c>
      <c r="F83" s="48" t="s">
        <v>563</v>
      </c>
      <c r="G83" s="47" t="s">
        <v>564</v>
      </c>
      <c r="H83" s="48" t="s">
        <v>565</v>
      </c>
      <c r="I83" s="47" t="s">
        <v>566</v>
      </c>
      <c r="J83" s="48" t="s">
        <v>565</v>
      </c>
      <c r="K83" s="47" t="s">
        <v>62</v>
      </c>
      <c r="L83" s="49">
        <v>50</v>
      </c>
      <c r="M83" s="16">
        <v>710000000</v>
      </c>
      <c r="N83" s="12" t="s">
        <v>38</v>
      </c>
      <c r="O83" s="49" t="s">
        <v>53</v>
      </c>
      <c r="P83" s="47" t="s">
        <v>254</v>
      </c>
      <c r="Q83" s="49" t="s">
        <v>249</v>
      </c>
      <c r="R83" s="7" t="s">
        <v>39</v>
      </c>
      <c r="S83" s="49" t="s">
        <v>259</v>
      </c>
      <c r="T83" s="49">
        <v>839</v>
      </c>
      <c r="U83" s="49" t="s">
        <v>567</v>
      </c>
      <c r="V83" s="84">
        <v>4</v>
      </c>
      <c r="W83" s="85">
        <v>18900</v>
      </c>
      <c r="X83" s="67">
        <f t="shared" ref="X83:X91" si="4">W83*V83</f>
        <v>75600</v>
      </c>
      <c r="Y83" s="67">
        <f t="shared" si="3"/>
        <v>84672.000000000015</v>
      </c>
      <c r="Z83" s="49" t="s">
        <v>164</v>
      </c>
      <c r="AA83" s="60">
        <v>2015</v>
      </c>
      <c r="AB83" s="49"/>
    </row>
    <row r="84" spans="1:28" ht="63.75">
      <c r="A84" s="32" t="s">
        <v>555</v>
      </c>
      <c r="B84" s="52" t="s">
        <v>686</v>
      </c>
      <c r="C84" s="53" t="s">
        <v>31</v>
      </c>
      <c r="D84" s="79" t="s">
        <v>568</v>
      </c>
      <c r="E84" s="47" t="s">
        <v>569</v>
      </c>
      <c r="F84" s="48" t="s">
        <v>570</v>
      </c>
      <c r="G84" s="47" t="s">
        <v>571</v>
      </c>
      <c r="H84" s="48" t="s">
        <v>572</v>
      </c>
      <c r="I84" s="47" t="s">
        <v>571</v>
      </c>
      <c r="J84" s="48" t="s">
        <v>572</v>
      </c>
      <c r="K84" s="47" t="s">
        <v>62</v>
      </c>
      <c r="L84" s="49">
        <v>0</v>
      </c>
      <c r="M84" s="16">
        <v>710000000</v>
      </c>
      <c r="N84" s="12" t="s">
        <v>38</v>
      </c>
      <c r="O84" s="49" t="s">
        <v>53</v>
      </c>
      <c r="P84" s="47" t="s">
        <v>254</v>
      </c>
      <c r="Q84" s="49" t="s">
        <v>249</v>
      </c>
      <c r="R84" s="7" t="s">
        <v>39</v>
      </c>
      <c r="S84" s="49" t="s">
        <v>78</v>
      </c>
      <c r="T84" s="49">
        <v>796</v>
      </c>
      <c r="U84" s="49" t="s">
        <v>273</v>
      </c>
      <c r="V84" s="84">
        <v>4</v>
      </c>
      <c r="W84" s="85">
        <v>3000</v>
      </c>
      <c r="X84" s="67">
        <f t="shared" si="4"/>
        <v>12000</v>
      </c>
      <c r="Y84" s="67">
        <f t="shared" si="3"/>
        <v>13440.000000000002</v>
      </c>
      <c r="Z84" s="49"/>
      <c r="AA84" s="60">
        <v>2015</v>
      </c>
      <c r="AB84" s="49"/>
    </row>
    <row r="85" spans="1:28" ht="63.75">
      <c r="A85" s="32" t="s">
        <v>555</v>
      </c>
      <c r="B85" s="52" t="s">
        <v>687</v>
      </c>
      <c r="C85" s="53" t="s">
        <v>31</v>
      </c>
      <c r="D85" s="79" t="s">
        <v>573</v>
      </c>
      <c r="E85" s="47" t="s">
        <v>574</v>
      </c>
      <c r="F85" s="48" t="s">
        <v>574</v>
      </c>
      <c r="G85" s="47" t="s">
        <v>575</v>
      </c>
      <c r="H85" s="48" t="s">
        <v>576</v>
      </c>
      <c r="I85" s="47" t="s">
        <v>575</v>
      </c>
      <c r="J85" s="48" t="s">
        <v>576</v>
      </c>
      <c r="K85" s="47" t="s">
        <v>62</v>
      </c>
      <c r="L85" s="49">
        <v>50</v>
      </c>
      <c r="M85" s="16">
        <v>710000000</v>
      </c>
      <c r="N85" s="12" t="s">
        <v>38</v>
      </c>
      <c r="O85" s="49" t="s">
        <v>53</v>
      </c>
      <c r="P85" s="47" t="s">
        <v>254</v>
      </c>
      <c r="Q85" s="49" t="s">
        <v>249</v>
      </c>
      <c r="R85" s="7" t="s">
        <v>39</v>
      </c>
      <c r="S85" s="49" t="s">
        <v>259</v>
      </c>
      <c r="T85" s="49">
        <v>796</v>
      </c>
      <c r="U85" s="49" t="s">
        <v>273</v>
      </c>
      <c r="V85" s="84">
        <v>4</v>
      </c>
      <c r="W85" s="85">
        <v>2800</v>
      </c>
      <c r="X85" s="67">
        <f t="shared" si="4"/>
        <v>11200</v>
      </c>
      <c r="Y85" s="67">
        <f t="shared" si="3"/>
        <v>12544.000000000002</v>
      </c>
      <c r="Z85" s="49" t="s">
        <v>164</v>
      </c>
      <c r="AA85" s="60">
        <v>2015</v>
      </c>
      <c r="AB85" s="49"/>
    </row>
    <row r="86" spans="1:28" ht="63.75">
      <c r="A86" s="32" t="s">
        <v>555</v>
      </c>
      <c r="B86" s="52" t="s">
        <v>688</v>
      </c>
      <c r="C86" s="53" t="s">
        <v>31</v>
      </c>
      <c r="D86" s="79" t="s">
        <v>577</v>
      </c>
      <c r="E86" s="47" t="s">
        <v>578</v>
      </c>
      <c r="F86" s="48" t="s">
        <v>579</v>
      </c>
      <c r="G86" s="47" t="s">
        <v>580</v>
      </c>
      <c r="H86" s="48" t="s">
        <v>581</v>
      </c>
      <c r="I86" s="47" t="s">
        <v>580</v>
      </c>
      <c r="J86" s="48" t="s">
        <v>581</v>
      </c>
      <c r="K86" s="47" t="s">
        <v>62</v>
      </c>
      <c r="L86" s="49">
        <v>50</v>
      </c>
      <c r="M86" s="16">
        <v>710000000</v>
      </c>
      <c r="N86" s="12" t="s">
        <v>38</v>
      </c>
      <c r="O86" s="49" t="s">
        <v>53</v>
      </c>
      <c r="P86" s="47" t="s">
        <v>254</v>
      </c>
      <c r="Q86" s="49" t="s">
        <v>249</v>
      </c>
      <c r="R86" s="7" t="s">
        <v>39</v>
      </c>
      <c r="S86" s="49" t="s">
        <v>259</v>
      </c>
      <c r="T86" s="49">
        <v>715</v>
      </c>
      <c r="U86" s="49" t="s">
        <v>582</v>
      </c>
      <c r="V86" s="84">
        <v>4</v>
      </c>
      <c r="W86" s="85">
        <v>11550</v>
      </c>
      <c r="X86" s="67">
        <f t="shared" si="4"/>
        <v>46200</v>
      </c>
      <c r="Y86" s="67">
        <f t="shared" si="3"/>
        <v>51744.000000000007</v>
      </c>
      <c r="Z86" s="49" t="s">
        <v>164</v>
      </c>
      <c r="AA86" s="60">
        <v>2015</v>
      </c>
      <c r="AB86" s="49"/>
    </row>
    <row r="87" spans="1:28" ht="63.75">
      <c r="A87" s="32" t="s">
        <v>555</v>
      </c>
      <c r="B87" s="52" t="s">
        <v>689</v>
      </c>
      <c r="C87" s="53" t="s">
        <v>31</v>
      </c>
      <c r="D87" s="79" t="s">
        <v>583</v>
      </c>
      <c r="E87" s="47" t="s">
        <v>584</v>
      </c>
      <c r="F87" s="48" t="s">
        <v>585</v>
      </c>
      <c r="G87" s="47" t="s">
        <v>586</v>
      </c>
      <c r="H87" s="48" t="s">
        <v>587</v>
      </c>
      <c r="I87" s="47" t="s">
        <v>586</v>
      </c>
      <c r="J87" s="48" t="s">
        <v>587</v>
      </c>
      <c r="K87" s="47" t="s">
        <v>62</v>
      </c>
      <c r="L87" s="49">
        <v>0</v>
      </c>
      <c r="M87" s="16">
        <v>710000000</v>
      </c>
      <c r="N87" s="12" t="s">
        <v>38</v>
      </c>
      <c r="O87" s="49" t="s">
        <v>53</v>
      </c>
      <c r="P87" s="47" t="s">
        <v>254</v>
      </c>
      <c r="Q87" s="49" t="s">
        <v>249</v>
      </c>
      <c r="R87" s="7" t="s">
        <v>39</v>
      </c>
      <c r="S87" s="49" t="s">
        <v>78</v>
      </c>
      <c r="T87" s="49">
        <v>796</v>
      </c>
      <c r="U87" s="49" t="s">
        <v>273</v>
      </c>
      <c r="V87" s="84">
        <v>4</v>
      </c>
      <c r="W87" s="85">
        <v>13100</v>
      </c>
      <c r="X87" s="67">
        <f t="shared" si="4"/>
        <v>52400</v>
      </c>
      <c r="Y87" s="67">
        <f t="shared" si="3"/>
        <v>58688.000000000007</v>
      </c>
      <c r="Z87" s="49"/>
      <c r="AA87" s="60">
        <v>2015</v>
      </c>
      <c r="AB87" s="49"/>
    </row>
    <row r="88" spans="1:28" ht="102">
      <c r="A88" s="32" t="s">
        <v>555</v>
      </c>
      <c r="B88" s="52" t="s">
        <v>690</v>
      </c>
      <c r="C88" s="53" t="s">
        <v>31</v>
      </c>
      <c r="D88" s="79" t="s">
        <v>588</v>
      </c>
      <c r="E88" s="47" t="s">
        <v>589</v>
      </c>
      <c r="F88" s="48" t="s">
        <v>590</v>
      </c>
      <c r="G88" s="47" t="s">
        <v>591</v>
      </c>
      <c r="H88" s="48" t="s">
        <v>592</v>
      </c>
      <c r="I88" s="47" t="s">
        <v>591</v>
      </c>
      <c r="J88" s="48" t="s">
        <v>592</v>
      </c>
      <c r="K88" s="47" t="s">
        <v>62</v>
      </c>
      <c r="L88" s="49">
        <v>50</v>
      </c>
      <c r="M88" s="16">
        <v>710000000</v>
      </c>
      <c r="N88" s="12" t="s">
        <v>38</v>
      </c>
      <c r="O88" s="49" t="s">
        <v>53</v>
      </c>
      <c r="P88" s="47" t="s">
        <v>254</v>
      </c>
      <c r="Q88" s="49" t="s">
        <v>249</v>
      </c>
      <c r="R88" s="7" t="s">
        <v>39</v>
      </c>
      <c r="S88" s="49" t="s">
        <v>259</v>
      </c>
      <c r="T88" s="49">
        <v>839</v>
      </c>
      <c r="U88" s="49" t="s">
        <v>567</v>
      </c>
      <c r="V88" s="84">
        <v>23</v>
      </c>
      <c r="W88" s="85">
        <v>29000</v>
      </c>
      <c r="X88" s="67">
        <f t="shared" si="4"/>
        <v>667000</v>
      </c>
      <c r="Y88" s="67">
        <f t="shared" si="3"/>
        <v>747040.00000000012</v>
      </c>
      <c r="Z88" s="49" t="s">
        <v>164</v>
      </c>
      <c r="AA88" s="60">
        <v>2015</v>
      </c>
      <c r="AB88" s="49"/>
    </row>
    <row r="89" spans="1:28" ht="63.75">
      <c r="A89" s="32" t="s">
        <v>555</v>
      </c>
      <c r="B89" s="52" t="s">
        <v>691</v>
      </c>
      <c r="C89" s="53" t="s">
        <v>31</v>
      </c>
      <c r="D89" s="79" t="s">
        <v>593</v>
      </c>
      <c r="E89" s="47" t="s">
        <v>594</v>
      </c>
      <c r="F89" s="48" t="s">
        <v>595</v>
      </c>
      <c r="G89" s="47" t="s">
        <v>596</v>
      </c>
      <c r="H89" s="48" t="s">
        <v>597</v>
      </c>
      <c r="I89" s="47" t="s">
        <v>596</v>
      </c>
      <c r="J89" s="48" t="s">
        <v>598</v>
      </c>
      <c r="K89" s="47" t="s">
        <v>62</v>
      </c>
      <c r="L89" s="49">
        <v>50</v>
      </c>
      <c r="M89" s="16">
        <v>710000000</v>
      </c>
      <c r="N89" s="12" t="s">
        <v>38</v>
      </c>
      <c r="O89" s="49" t="s">
        <v>53</v>
      </c>
      <c r="P89" s="47" t="s">
        <v>254</v>
      </c>
      <c r="Q89" s="49" t="s">
        <v>249</v>
      </c>
      <c r="R89" s="7" t="s">
        <v>39</v>
      </c>
      <c r="S89" s="49" t="s">
        <v>259</v>
      </c>
      <c r="T89" s="49">
        <v>796</v>
      </c>
      <c r="U89" s="49" t="s">
        <v>273</v>
      </c>
      <c r="V89" s="84">
        <v>4</v>
      </c>
      <c r="W89" s="85">
        <v>3500</v>
      </c>
      <c r="X89" s="67">
        <f t="shared" si="4"/>
        <v>14000</v>
      </c>
      <c r="Y89" s="67">
        <f t="shared" si="3"/>
        <v>15680.000000000002</v>
      </c>
      <c r="Z89" s="49" t="s">
        <v>164</v>
      </c>
      <c r="AA89" s="60">
        <v>2015</v>
      </c>
      <c r="AB89" s="49"/>
    </row>
    <row r="90" spans="1:28" ht="63.75">
      <c r="A90" s="32" t="s">
        <v>555</v>
      </c>
      <c r="B90" s="52" t="s">
        <v>692</v>
      </c>
      <c r="C90" s="53" t="s">
        <v>31</v>
      </c>
      <c r="D90" s="79" t="s">
        <v>599</v>
      </c>
      <c r="E90" s="47" t="s">
        <v>600</v>
      </c>
      <c r="F90" s="48" t="s">
        <v>601</v>
      </c>
      <c r="G90" s="47" t="s">
        <v>602</v>
      </c>
      <c r="H90" s="48" t="s">
        <v>603</v>
      </c>
      <c r="I90" s="47" t="s">
        <v>602</v>
      </c>
      <c r="J90" s="48" t="s">
        <v>603</v>
      </c>
      <c r="K90" s="47" t="s">
        <v>62</v>
      </c>
      <c r="L90" s="49">
        <v>50</v>
      </c>
      <c r="M90" s="16">
        <v>710000000</v>
      </c>
      <c r="N90" s="12" t="s">
        <v>38</v>
      </c>
      <c r="O90" s="49" t="s">
        <v>53</v>
      </c>
      <c r="P90" s="47" t="s">
        <v>254</v>
      </c>
      <c r="Q90" s="49" t="s">
        <v>249</v>
      </c>
      <c r="R90" s="7" t="s">
        <v>39</v>
      </c>
      <c r="S90" s="49" t="s">
        <v>259</v>
      </c>
      <c r="T90" s="49">
        <v>715</v>
      </c>
      <c r="U90" s="49" t="s">
        <v>582</v>
      </c>
      <c r="V90" s="84">
        <v>4</v>
      </c>
      <c r="W90" s="85">
        <v>14000</v>
      </c>
      <c r="X90" s="67">
        <f t="shared" si="4"/>
        <v>56000</v>
      </c>
      <c r="Y90" s="67">
        <f t="shared" si="3"/>
        <v>62720.000000000007</v>
      </c>
      <c r="Z90" s="49" t="s">
        <v>164</v>
      </c>
      <c r="AA90" s="60">
        <v>2015</v>
      </c>
      <c r="AB90" s="49"/>
    </row>
    <row r="91" spans="1:28" ht="63.75">
      <c r="A91" s="32" t="s">
        <v>555</v>
      </c>
      <c r="B91" s="52" t="s">
        <v>693</v>
      </c>
      <c r="C91" s="53" t="s">
        <v>31</v>
      </c>
      <c r="D91" s="79" t="s">
        <v>604</v>
      </c>
      <c r="E91" s="47" t="s">
        <v>605</v>
      </c>
      <c r="F91" s="48" t="s">
        <v>606</v>
      </c>
      <c r="G91" s="47" t="s">
        <v>607</v>
      </c>
      <c r="H91" s="48" t="s">
        <v>608</v>
      </c>
      <c r="I91" s="47" t="s">
        <v>607</v>
      </c>
      <c r="J91" s="48" t="s">
        <v>608</v>
      </c>
      <c r="K91" s="47" t="s">
        <v>62</v>
      </c>
      <c r="L91" s="49">
        <v>0</v>
      </c>
      <c r="M91" s="16">
        <v>710000000</v>
      </c>
      <c r="N91" s="12" t="s">
        <v>38</v>
      </c>
      <c r="O91" s="49" t="s">
        <v>53</v>
      </c>
      <c r="P91" s="47" t="s">
        <v>254</v>
      </c>
      <c r="Q91" s="49" t="s">
        <v>249</v>
      </c>
      <c r="R91" s="7" t="s">
        <v>39</v>
      </c>
      <c r="S91" s="49" t="s">
        <v>78</v>
      </c>
      <c r="T91" s="49">
        <v>796</v>
      </c>
      <c r="U91" s="49" t="s">
        <v>273</v>
      </c>
      <c r="V91" s="84">
        <v>4</v>
      </c>
      <c r="W91" s="85">
        <v>6000</v>
      </c>
      <c r="X91" s="67">
        <f t="shared" si="4"/>
        <v>24000</v>
      </c>
      <c r="Y91" s="67">
        <f t="shared" si="3"/>
        <v>26880.000000000004</v>
      </c>
      <c r="Z91" s="49"/>
      <c r="AA91" s="60">
        <v>2015</v>
      </c>
      <c r="AB91" s="49"/>
    </row>
    <row r="92" spans="1:28" ht="63.75">
      <c r="A92" s="32" t="s">
        <v>555</v>
      </c>
      <c r="B92" s="52" t="s">
        <v>694</v>
      </c>
      <c r="C92" s="53" t="s">
        <v>31</v>
      </c>
      <c r="D92" s="79" t="s">
        <v>609</v>
      </c>
      <c r="E92" s="47" t="s">
        <v>610</v>
      </c>
      <c r="F92" s="48" t="s">
        <v>611</v>
      </c>
      <c r="G92" s="47" t="s">
        <v>612</v>
      </c>
      <c r="H92" s="48" t="s">
        <v>613</v>
      </c>
      <c r="I92" s="47" t="s">
        <v>612</v>
      </c>
      <c r="J92" s="48" t="s">
        <v>613</v>
      </c>
      <c r="K92" s="47" t="s">
        <v>62</v>
      </c>
      <c r="L92" s="49">
        <v>50</v>
      </c>
      <c r="M92" s="16">
        <v>710000000</v>
      </c>
      <c r="N92" s="12" t="s">
        <v>38</v>
      </c>
      <c r="O92" s="49" t="s">
        <v>53</v>
      </c>
      <c r="P92" s="47" t="s">
        <v>254</v>
      </c>
      <c r="Q92" s="49" t="s">
        <v>249</v>
      </c>
      <c r="R92" s="7" t="s">
        <v>39</v>
      </c>
      <c r="S92" s="49" t="s">
        <v>259</v>
      </c>
      <c r="T92" s="49">
        <v>796</v>
      </c>
      <c r="U92" s="49" t="s">
        <v>273</v>
      </c>
      <c r="V92" s="84">
        <v>34</v>
      </c>
      <c r="W92" s="85">
        <v>1900</v>
      </c>
      <c r="X92" s="67">
        <f>W92*V92</f>
        <v>64600</v>
      </c>
      <c r="Y92" s="67">
        <f t="shared" si="3"/>
        <v>72352</v>
      </c>
      <c r="Z92" s="49" t="s">
        <v>164</v>
      </c>
      <c r="AA92" s="60">
        <v>2015</v>
      </c>
      <c r="AB92" s="49"/>
    </row>
    <row r="93" spans="1:28" ht="63.75">
      <c r="A93" s="32" t="s">
        <v>246</v>
      </c>
      <c r="B93" s="52" t="s">
        <v>695</v>
      </c>
      <c r="C93" s="53" t="s">
        <v>31</v>
      </c>
      <c r="D93" s="108" t="s">
        <v>85</v>
      </c>
      <c r="E93" s="109" t="s">
        <v>86</v>
      </c>
      <c r="F93" s="54" t="s">
        <v>87</v>
      </c>
      <c r="G93" s="54" t="s">
        <v>88</v>
      </c>
      <c r="H93" s="110" t="s">
        <v>89</v>
      </c>
      <c r="I93" s="54" t="s">
        <v>88</v>
      </c>
      <c r="J93" s="110" t="s">
        <v>89</v>
      </c>
      <c r="K93" s="111" t="s">
        <v>62</v>
      </c>
      <c r="L93" s="81">
        <v>0</v>
      </c>
      <c r="M93" s="16">
        <v>710000000</v>
      </c>
      <c r="N93" s="12" t="s">
        <v>38</v>
      </c>
      <c r="O93" s="49" t="s">
        <v>53</v>
      </c>
      <c r="P93" s="12" t="s">
        <v>38</v>
      </c>
      <c r="Q93" s="49" t="s">
        <v>249</v>
      </c>
      <c r="R93" s="7" t="s">
        <v>39</v>
      </c>
      <c r="S93" s="82" t="s">
        <v>90</v>
      </c>
      <c r="T93" s="81">
        <v>796</v>
      </c>
      <c r="U93" s="112" t="s">
        <v>91</v>
      </c>
      <c r="V93" s="54">
        <v>400</v>
      </c>
      <c r="W93" s="113">
        <v>223.21</v>
      </c>
      <c r="X93" s="114">
        <f>W93*V93</f>
        <v>89284</v>
      </c>
      <c r="Y93" s="115">
        <f>X93*1.12</f>
        <v>99998.080000000016</v>
      </c>
      <c r="Z93" s="116"/>
      <c r="AA93" s="60">
        <v>2015</v>
      </c>
      <c r="AB93" s="83"/>
    </row>
    <row r="94" spans="1:28" ht="63.75">
      <c r="A94" s="32" t="s">
        <v>246</v>
      </c>
      <c r="B94" s="52" t="s">
        <v>696</v>
      </c>
      <c r="C94" s="53" t="s">
        <v>31</v>
      </c>
      <c r="D94" s="108" t="s">
        <v>92</v>
      </c>
      <c r="E94" s="109" t="s">
        <v>86</v>
      </c>
      <c r="F94" s="54" t="s">
        <v>87</v>
      </c>
      <c r="G94" s="54" t="s">
        <v>93</v>
      </c>
      <c r="H94" s="110" t="s">
        <v>94</v>
      </c>
      <c r="I94" s="54" t="s">
        <v>93</v>
      </c>
      <c r="J94" s="110" t="s">
        <v>94</v>
      </c>
      <c r="K94" s="111" t="s">
        <v>62</v>
      </c>
      <c r="L94" s="81">
        <v>0</v>
      </c>
      <c r="M94" s="16">
        <v>710000000</v>
      </c>
      <c r="N94" s="12" t="s">
        <v>38</v>
      </c>
      <c r="O94" s="49" t="s">
        <v>53</v>
      </c>
      <c r="P94" s="12" t="s">
        <v>38</v>
      </c>
      <c r="Q94" s="49" t="s">
        <v>249</v>
      </c>
      <c r="R94" s="7" t="s">
        <v>39</v>
      </c>
      <c r="S94" s="82" t="s">
        <v>90</v>
      </c>
      <c r="T94" s="81">
        <v>796</v>
      </c>
      <c r="U94" s="112" t="s">
        <v>91</v>
      </c>
      <c r="V94" s="54">
        <v>400</v>
      </c>
      <c r="W94" s="113">
        <v>223.21</v>
      </c>
      <c r="X94" s="114">
        <f t="shared" ref="X94:X126" si="5">W94*V94</f>
        <v>89284</v>
      </c>
      <c r="Y94" s="115">
        <f t="shared" ref="Y94:Y126" si="6">X94*1.12</f>
        <v>99998.080000000016</v>
      </c>
      <c r="Z94" s="116"/>
      <c r="AA94" s="60">
        <v>2015</v>
      </c>
      <c r="AB94" s="83"/>
    </row>
    <row r="95" spans="1:28" ht="63.75">
      <c r="A95" s="32" t="s">
        <v>246</v>
      </c>
      <c r="B95" s="52" t="s">
        <v>697</v>
      </c>
      <c r="C95" s="53" t="s">
        <v>31</v>
      </c>
      <c r="D95" s="108" t="s">
        <v>95</v>
      </c>
      <c r="E95" s="109" t="s">
        <v>96</v>
      </c>
      <c r="F95" s="54" t="s">
        <v>97</v>
      </c>
      <c r="G95" s="54" t="s">
        <v>98</v>
      </c>
      <c r="H95" s="110" t="s">
        <v>99</v>
      </c>
      <c r="I95" s="54" t="s">
        <v>98</v>
      </c>
      <c r="J95" s="110" t="s">
        <v>99</v>
      </c>
      <c r="K95" s="111" t="s">
        <v>62</v>
      </c>
      <c r="L95" s="81">
        <v>0</v>
      </c>
      <c r="M95" s="16">
        <v>710000000</v>
      </c>
      <c r="N95" s="12" t="s">
        <v>38</v>
      </c>
      <c r="O95" s="49" t="s">
        <v>53</v>
      </c>
      <c r="P95" s="12" t="s">
        <v>38</v>
      </c>
      <c r="Q95" s="49" t="s">
        <v>249</v>
      </c>
      <c r="R95" s="7" t="s">
        <v>39</v>
      </c>
      <c r="S95" s="82" t="s">
        <v>90</v>
      </c>
      <c r="T95" s="81">
        <v>796</v>
      </c>
      <c r="U95" s="112" t="s">
        <v>91</v>
      </c>
      <c r="V95" s="54">
        <v>500</v>
      </c>
      <c r="W95" s="113">
        <v>223.21</v>
      </c>
      <c r="X95" s="114">
        <f t="shared" si="5"/>
        <v>111605</v>
      </c>
      <c r="Y95" s="115">
        <f t="shared" si="6"/>
        <v>124997.6</v>
      </c>
      <c r="Z95" s="117"/>
      <c r="AA95" s="60">
        <v>2015</v>
      </c>
      <c r="AB95" s="83"/>
    </row>
    <row r="96" spans="1:28" ht="63.75">
      <c r="A96" s="32" t="s">
        <v>246</v>
      </c>
      <c r="B96" s="52" t="s">
        <v>698</v>
      </c>
      <c r="C96" s="53" t="s">
        <v>31</v>
      </c>
      <c r="D96" s="108" t="s">
        <v>100</v>
      </c>
      <c r="E96" s="109" t="s">
        <v>101</v>
      </c>
      <c r="F96" s="54" t="s">
        <v>102</v>
      </c>
      <c r="G96" s="54" t="s">
        <v>103</v>
      </c>
      <c r="H96" s="54" t="s">
        <v>104</v>
      </c>
      <c r="I96" s="118" t="s">
        <v>105</v>
      </c>
      <c r="J96" s="82" t="s">
        <v>106</v>
      </c>
      <c r="K96" s="111" t="s">
        <v>62</v>
      </c>
      <c r="L96" s="81">
        <v>0</v>
      </c>
      <c r="M96" s="16">
        <v>710000000</v>
      </c>
      <c r="N96" s="12" t="s">
        <v>38</v>
      </c>
      <c r="O96" s="49" t="s">
        <v>53</v>
      </c>
      <c r="P96" s="12" t="s">
        <v>38</v>
      </c>
      <c r="Q96" s="49" t="s">
        <v>249</v>
      </c>
      <c r="R96" s="7" t="s">
        <v>39</v>
      </c>
      <c r="S96" s="82" t="s">
        <v>90</v>
      </c>
      <c r="T96" s="81">
        <v>796</v>
      </c>
      <c r="U96" s="112" t="s">
        <v>91</v>
      </c>
      <c r="V96" s="54">
        <v>300</v>
      </c>
      <c r="W96" s="113">
        <v>401.79</v>
      </c>
      <c r="X96" s="114">
        <f t="shared" si="5"/>
        <v>120537</v>
      </c>
      <c r="Y96" s="115">
        <f t="shared" si="6"/>
        <v>135001.44</v>
      </c>
      <c r="Z96" s="117"/>
      <c r="AA96" s="60">
        <v>2015</v>
      </c>
      <c r="AB96" s="83"/>
    </row>
    <row r="97" spans="1:28" ht="89.25">
      <c r="A97" s="32" t="s">
        <v>246</v>
      </c>
      <c r="B97" s="52" t="s">
        <v>699</v>
      </c>
      <c r="C97" s="53" t="s">
        <v>31</v>
      </c>
      <c r="D97" s="54" t="s">
        <v>107</v>
      </c>
      <c r="E97" s="109" t="s">
        <v>108</v>
      </c>
      <c r="F97" s="109" t="s">
        <v>108</v>
      </c>
      <c r="G97" s="54" t="s">
        <v>109</v>
      </c>
      <c r="H97" s="110" t="s">
        <v>110</v>
      </c>
      <c r="I97" s="54" t="s">
        <v>109</v>
      </c>
      <c r="J97" s="110" t="s">
        <v>110</v>
      </c>
      <c r="K97" s="111" t="s">
        <v>62</v>
      </c>
      <c r="L97" s="81">
        <v>0</v>
      </c>
      <c r="M97" s="16">
        <v>710000000</v>
      </c>
      <c r="N97" s="12" t="s">
        <v>38</v>
      </c>
      <c r="O97" s="49" t="s">
        <v>53</v>
      </c>
      <c r="P97" s="12" t="s">
        <v>38</v>
      </c>
      <c r="Q97" s="49" t="s">
        <v>249</v>
      </c>
      <c r="R97" s="7" t="s">
        <v>39</v>
      </c>
      <c r="S97" s="82" t="s">
        <v>90</v>
      </c>
      <c r="T97" s="81">
        <v>796</v>
      </c>
      <c r="U97" s="112" t="s">
        <v>91</v>
      </c>
      <c r="V97" s="54">
        <v>100</v>
      </c>
      <c r="W97" s="119">
        <v>2621.83</v>
      </c>
      <c r="X97" s="114">
        <f t="shared" si="5"/>
        <v>262183</v>
      </c>
      <c r="Y97" s="115">
        <f t="shared" si="6"/>
        <v>293644.96000000002</v>
      </c>
      <c r="Z97" s="116"/>
      <c r="AA97" s="60">
        <v>2015</v>
      </c>
      <c r="AB97" s="83"/>
    </row>
    <row r="98" spans="1:28" ht="63.75">
      <c r="A98" s="32" t="s">
        <v>246</v>
      </c>
      <c r="B98" s="52" t="s">
        <v>700</v>
      </c>
      <c r="C98" s="53" t="s">
        <v>31</v>
      </c>
      <c r="D98" s="54" t="s">
        <v>111</v>
      </c>
      <c r="E98" s="109" t="s">
        <v>112</v>
      </c>
      <c r="F98" s="54" t="s">
        <v>113</v>
      </c>
      <c r="G98" s="54" t="s">
        <v>114</v>
      </c>
      <c r="H98" s="110" t="s">
        <v>115</v>
      </c>
      <c r="I98" s="54" t="s">
        <v>114</v>
      </c>
      <c r="J98" s="110" t="s">
        <v>115</v>
      </c>
      <c r="K98" s="111" t="s">
        <v>62</v>
      </c>
      <c r="L98" s="81">
        <v>0</v>
      </c>
      <c r="M98" s="16">
        <v>710000000</v>
      </c>
      <c r="N98" s="12" t="s">
        <v>38</v>
      </c>
      <c r="O98" s="49" t="s">
        <v>53</v>
      </c>
      <c r="P98" s="12" t="s">
        <v>38</v>
      </c>
      <c r="Q98" s="49" t="s">
        <v>249</v>
      </c>
      <c r="R98" s="7" t="s">
        <v>39</v>
      </c>
      <c r="S98" s="82" t="s">
        <v>90</v>
      </c>
      <c r="T98" s="81">
        <v>796</v>
      </c>
      <c r="U98" s="112" t="s">
        <v>91</v>
      </c>
      <c r="V98" s="54">
        <v>500</v>
      </c>
      <c r="W98" s="113">
        <v>111.61</v>
      </c>
      <c r="X98" s="114">
        <f t="shared" si="5"/>
        <v>55805</v>
      </c>
      <c r="Y98" s="115">
        <f t="shared" si="6"/>
        <v>62501.600000000006</v>
      </c>
      <c r="Z98" s="116"/>
      <c r="AA98" s="60">
        <v>2015</v>
      </c>
      <c r="AB98" s="83"/>
    </row>
    <row r="99" spans="1:28" ht="63.75">
      <c r="A99" s="32" t="s">
        <v>246</v>
      </c>
      <c r="B99" s="52" t="s">
        <v>701</v>
      </c>
      <c r="C99" s="53" t="s">
        <v>31</v>
      </c>
      <c r="D99" s="108" t="s">
        <v>116</v>
      </c>
      <c r="E99" s="109" t="s">
        <v>117</v>
      </c>
      <c r="F99" s="109" t="s">
        <v>117</v>
      </c>
      <c r="G99" s="54" t="s">
        <v>118</v>
      </c>
      <c r="H99" s="54" t="s">
        <v>119</v>
      </c>
      <c r="I99" s="118" t="s">
        <v>120</v>
      </c>
      <c r="J99" s="118" t="s">
        <v>120</v>
      </c>
      <c r="K99" s="111" t="s">
        <v>62</v>
      </c>
      <c r="L99" s="81">
        <v>0</v>
      </c>
      <c r="M99" s="16">
        <v>710000000</v>
      </c>
      <c r="N99" s="12" t="s">
        <v>38</v>
      </c>
      <c r="O99" s="49" t="s">
        <v>53</v>
      </c>
      <c r="P99" s="12" t="s">
        <v>38</v>
      </c>
      <c r="Q99" s="49" t="s">
        <v>249</v>
      </c>
      <c r="R99" s="7" t="s">
        <v>39</v>
      </c>
      <c r="S99" s="82" t="s">
        <v>90</v>
      </c>
      <c r="T99" s="81">
        <v>796</v>
      </c>
      <c r="U99" s="112" t="s">
        <v>91</v>
      </c>
      <c r="V99" s="54">
        <v>20</v>
      </c>
      <c r="W99" s="113">
        <v>175</v>
      </c>
      <c r="X99" s="114">
        <f t="shared" si="5"/>
        <v>3500</v>
      </c>
      <c r="Y99" s="115">
        <f t="shared" si="6"/>
        <v>3920.0000000000005</v>
      </c>
      <c r="Z99" s="116"/>
      <c r="AA99" s="60">
        <v>2015</v>
      </c>
      <c r="AB99" s="83"/>
    </row>
    <row r="100" spans="1:28" ht="63.75">
      <c r="A100" s="32" t="s">
        <v>246</v>
      </c>
      <c r="B100" s="52" t="s">
        <v>702</v>
      </c>
      <c r="C100" s="53" t="s">
        <v>31</v>
      </c>
      <c r="D100" s="108" t="s">
        <v>121</v>
      </c>
      <c r="E100" s="109" t="s">
        <v>122</v>
      </c>
      <c r="F100" s="54" t="s">
        <v>123</v>
      </c>
      <c r="G100" s="54" t="s">
        <v>124</v>
      </c>
      <c r="H100" s="110" t="s">
        <v>125</v>
      </c>
      <c r="I100" s="54" t="s">
        <v>124</v>
      </c>
      <c r="J100" s="110" t="s">
        <v>125</v>
      </c>
      <c r="K100" s="111" t="s">
        <v>62</v>
      </c>
      <c r="L100" s="81">
        <v>0</v>
      </c>
      <c r="M100" s="16">
        <v>710000000</v>
      </c>
      <c r="N100" s="12" t="s">
        <v>38</v>
      </c>
      <c r="O100" s="49" t="s">
        <v>53</v>
      </c>
      <c r="P100" s="12" t="s">
        <v>38</v>
      </c>
      <c r="Q100" s="49" t="s">
        <v>249</v>
      </c>
      <c r="R100" s="7" t="s">
        <v>39</v>
      </c>
      <c r="S100" s="82" t="s">
        <v>90</v>
      </c>
      <c r="T100" s="81">
        <v>796</v>
      </c>
      <c r="U100" s="112" t="s">
        <v>91</v>
      </c>
      <c r="V100" s="54">
        <v>100</v>
      </c>
      <c r="W100" s="113">
        <v>66.959999999999994</v>
      </c>
      <c r="X100" s="114">
        <f t="shared" si="5"/>
        <v>6695.9999999999991</v>
      </c>
      <c r="Y100" s="115">
        <f t="shared" si="6"/>
        <v>7499.5199999999995</v>
      </c>
      <c r="Z100" s="116"/>
      <c r="AA100" s="60">
        <v>2015</v>
      </c>
      <c r="AB100" s="83"/>
    </row>
    <row r="101" spans="1:28" ht="63.75">
      <c r="A101" s="32" t="s">
        <v>246</v>
      </c>
      <c r="B101" s="52" t="s">
        <v>703</v>
      </c>
      <c r="C101" s="53" t="s">
        <v>31</v>
      </c>
      <c r="D101" s="108" t="s">
        <v>126</v>
      </c>
      <c r="E101" s="109" t="s">
        <v>127</v>
      </c>
      <c r="F101" s="54" t="s">
        <v>128</v>
      </c>
      <c r="G101" s="54" t="s">
        <v>129</v>
      </c>
      <c r="H101" s="110" t="s">
        <v>130</v>
      </c>
      <c r="I101" s="54" t="s">
        <v>129</v>
      </c>
      <c r="J101" s="110" t="s">
        <v>130</v>
      </c>
      <c r="K101" s="111" t="s">
        <v>62</v>
      </c>
      <c r="L101" s="81">
        <v>0</v>
      </c>
      <c r="M101" s="16">
        <v>710000000</v>
      </c>
      <c r="N101" s="12" t="s">
        <v>38</v>
      </c>
      <c r="O101" s="49" t="s">
        <v>53</v>
      </c>
      <c r="P101" s="12" t="s">
        <v>38</v>
      </c>
      <c r="Q101" s="49" t="s">
        <v>249</v>
      </c>
      <c r="R101" s="7" t="s">
        <v>39</v>
      </c>
      <c r="S101" s="82" t="s">
        <v>90</v>
      </c>
      <c r="T101" s="81">
        <v>796</v>
      </c>
      <c r="U101" s="112" t="s">
        <v>91</v>
      </c>
      <c r="V101" s="54">
        <v>100</v>
      </c>
      <c r="W101" s="113">
        <v>169.64</v>
      </c>
      <c r="X101" s="114">
        <f t="shared" si="5"/>
        <v>16964</v>
      </c>
      <c r="Y101" s="115">
        <f t="shared" si="6"/>
        <v>18999.68</v>
      </c>
      <c r="Z101" s="117"/>
      <c r="AA101" s="60">
        <v>2015</v>
      </c>
      <c r="AB101" s="83"/>
    </row>
    <row r="102" spans="1:28" ht="63.75">
      <c r="A102" s="32" t="s">
        <v>246</v>
      </c>
      <c r="B102" s="52" t="s">
        <v>704</v>
      </c>
      <c r="C102" s="53" t="s">
        <v>31</v>
      </c>
      <c r="D102" s="108" t="s">
        <v>131</v>
      </c>
      <c r="E102" s="109" t="s">
        <v>132</v>
      </c>
      <c r="F102" s="109" t="s">
        <v>132</v>
      </c>
      <c r="G102" s="54" t="s">
        <v>133</v>
      </c>
      <c r="H102" s="110" t="s">
        <v>134</v>
      </c>
      <c r="I102" s="54" t="s">
        <v>133</v>
      </c>
      <c r="J102" s="110" t="s">
        <v>134</v>
      </c>
      <c r="K102" s="111" t="s">
        <v>62</v>
      </c>
      <c r="L102" s="81">
        <v>0</v>
      </c>
      <c r="M102" s="16">
        <v>710000000</v>
      </c>
      <c r="N102" s="12" t="s">
        <v>38</v>
      </c>
      <c r="O102" s="49" t="s">
        <v>53</v>
      </c>
      <c r="P102" s="12" t="s">
        <v>38</v>
      </c>
      <c r="Q102" s="49" t="s">
        <v>249</v>
      </c>
      <c r="R102" s="7" t="s">
        <v>39</v>
      </c>
      <c r="S102" s="82" t="s">
        <v>90</v>
      </c>
      <c r="T102" s="81">
        <v>796</v>
      </c>
      <c r="U102" s="112" t="s">
        <v>91</v>
      </c>
      <c r="V102" s="54">
        <v>600</v>
      </c>
      <c r="W102" s="113">
        <v>492.81</v>
      </c>
      <c r="X102" s="114">
        <f t="shared" si="5"/>
        <v>295686</v>
      </c>
      <c r="Y102" s="115">
        <f t="shared" si="6"/>
        <v>331168.32</v>
      </c>
      <c r="Z102" s="117"/>
      <c r="AA102" s="60">
        <v>2015</v>
      </c>
      <c r="AB102" s="83"/>
    </row>
    <row r="103" spans="1:28" ht="63.75">
      <c r="A103" s="32" t="s">
        <v>246</v>
      </c>
      <c r="B103" s="52" t="s">
        <v>705</v>
      </c>
      <c r="C103" s="53" t="s">
        <v>31</v>
      </c>
      <c r="D103" s="108" t="s">
        <v>135</v>
      </c>
      <c r="E103" s="109" t="s">
        <v>132</v>
      </c>
      <c r="F103" s="109" t="s">
        <v>132</v>
      </c>
      <c r="G103" s="54" t="s">
        <v>136</v>
      </c>
      <c r="H103" s="110" t="s">
        <v>137</v>
      </c>
      <c r="I103" s="54" t="s">
        <v>136</v>
      </c>
      <c r="J103" s="110" t="s">
        <v>137</v>
      </c>
      <c r="K103" s="111" t="s">
        <v>62</v>
      </c>
      <c r="L103" s="81">
        <v>0</v>
      </c>
      <c r="M103" s="16">
        <v>710000000</v>
      </c>
      <c r="N103" s="12" t="s">
        <v>38</v>
      </c>
      <c r="O103" s="49" t="s">
        <v>53</v>
      </c>
      <c r="P103" s="12" t="s">
        <v>38</v>
      </c>
      <c r="Q103" s="49" t="s">
        <v>249</v>
      </c>
      <c r="R103" s="7" t="s">
        <v>39</v>
      </c>
      <c r="S103" s="82" t="s">
        <v>90</v>
      </c>
      <c r="T103" s="81">
        <v>796</v>
      </c>
      <c r="U103" s="112" t="s">
        <v>91</v>
      </c>
      <c r="V103" s="54">
        <v>600</v>
      </c>
      <c r="W103" s="113">
        <v>492.81</v>
      </c>
      <c r="X103" s="114">
        <f t="shared" si="5"/>
        <v>295686</v>
      </c>
      <c r="Y103" s="115">
        <f t="shared" si="6"/>
        <v>331168.32</v>
      </c>
      <c r="Z103" s="117"/>
      <c r="AA103" s="60">
        <v>2015</v>
      </c>
      <c r="AB103" s="83"/>
    </row>
    <row r="104" spans="1:28" ht="63.75">
      <c r="A104" s="32" t="s">
        <v>246</v>
      </c>
      <c r="B104" s="52" t="s">
        <v>706</v>
      </c>
      <c r="C104" s="53" t="s">
        <v>31</v>
      </c>
      <c r="D104" s="108" t="s">
        <v>138</v>
      </c>
      <c r="E104" s="109" t="s">
        <v>139</v>
      </c>
      <c r="F104" s="54" t="s">
        <v>140</v>
      </c>
      <c r="G104" s="54" t="s">
        <v>141</v>
      </c>
      <c r="H104" s="120" t="s">
        <v>142</v>
      </c>
      <c r="I104" s="54" t="s">
        <v>141</v>
      </c>
      <c r="J104" s="120" t="s">
        <v>142</v>
      </c>
      <c r="K104" s="111" t="s">
        <v>62</v>
      </c>
      <c r="L104" s="81">
        <v>0</v>
      </c>
      <c r="M104" s="16">
        <v>710000000</v>
      </c>
      <c r="N104" s="12" t="s">
        <v>38</v>
      </c>
      <c r="O104" s="49" t="s">
        <v>53</v>
      </c>
      <c r="P104" s="12" t="s">
        <v>38</v>
      </c>
      <c r="Q104" s="49" t="s">
        <v>249</v>
      </c>
      <c r="R104" s="7" t="s">
        <v>39</v>
      </c>
      <c r="S104" s="82" t="s">
        <v>90</v>
      </c>
      <c r="T104" s="81">
        <v>796</v>
      </c>
      <c r="U104" s="112" t="s">
        <v>91</v>
      </c>
      <c r="V104" s="54">
        <v>3000</v>
      </c>
      <c r="W104" s="113">
        <v>75.89</v>
      </c>
      <c r="X104" s="114">
        <f t="shared" si="5"/>
        <v>227670</v>
      </c>
      <c r="Y104" s="115">
        <f t="shared" si="6"/>
        <v>254990.40000000002</v>
      </c>
      <c r="Z104" s="116"/>
      <c r="AA104" s="60">
        <v>2015</v>
      </c>
      <c r="AB104" s="83"/>
    </row>
    <row r="105" spans="1:28" ht="63.75">
      <c r="A105" s="32" t="s">
        <v>246</v>
      </c>
      <c r="B105" s="52" t="s">
        <v>707</v>
      </c>
      <c r="C105" s="53" t="s">
        <v>31</v>
      </c>
      <c r="D105" s="121" t="s">
        <v>143</v>
      </c>
      <c r="E105" s="109" t="s">
        <v>144</v>
      </c>
      <c r="F105" s="1" t="s">
        <v>145</v>
      </c>
      <c r="G105" s="1" t="s">
        <v>146</v>
      </c>
      <c r="H105" s="122" t="s">
        <v>147</v>
      </c>
      <c r="I105" s="1" t="s">
        <v>146</v>
      </c>
      <c r="J105" s="122" t="s">
        <v>147</v>
      </c>
      <c r="K105" s="111" t="s">
        <v>62</v>
      </c>
      <c r="L105" s="81">
        <v>0</v>
      </c>
      <c r="M105" s="16">
        <v>710000000</v>
      </c>
      <c r="N105" s="12" t="s">
        <v>38</v>
      </c>
      <c r="O105" s="49" t="s">
        <v>53</v>
      </c>
      <c r="P105" s="12" t="s">
        <v>38</v>
      </c>
      <c r="Q105" s="49" t="s">
        <v>249</v>
      </c>
      <c r="R105" s="7" t="s">
        <v>39</v>
      </c>
      <c r="S105" s="82" t="s">
        <v>90</v>
      </c>
      <c r="T105" s="81">
        <v>5111</v>
      </c>
      <c r="U105" s="123" t="s">
        <v>148</v>
      </c>
      <c r="V105" s="1">
        <v>3000</v>
      </c>
      <c r="W105" s="113">
        <v>124.11</v>
      </c>
      <c r="X105" s="114">
        <f t="shared" si="5"/>
        <v>372330</v>
      </c>
      <c r="Y105" s="115">
        <f t="shared" si="6"/>
        <v>417009.60000000003</v>
      </c>
      <c r="Z105" s="116"/>
      <c r="AA105" s="60">
        <v>2015</v>
      </c>
      <c r="AB105" s="83"/>
    </row>
    <row r="106" spans="1:28" ht="63.75">
      <c r="A106" s="32" t="s">
        <v>246</v>
      </c>
      <c r="B106" s="52" t="s">
        <v>708</v>
      </c>
      <c r="C106" s="53" t="s">
        <v>31</v>
      </c>
      <c r="D106" s="108" t="s">
        <v>149</v>
      </c>
      <c r="E106" s="109" t="s">
        <v>150</v>
      </c>
      <c r="F106" s="54" t="s">
        <v>151</v>
      </c>
      <c r="G106" s="54" t="s">
        <v>152</v>
      </c>
      <c r="H106" s="120" t="s">
        <v>153</v>
      </c>
      <c r="I106" s="54" t="s">
        <v>152</v>
      </c>
      <c r="J106" s="120" t="s">
        <v>153</v>
      </c>
      <c r="K106" s="111" t="s">
        <v>62</v>
      </c>
      <c r="L106" s="81">
        <v>0</v>
      </c>
      <c r="M106" s="16">
        <v>710000000</v>
      </c>
      <c r="N106" s="12" t="s">
        <v>38</v>
      </c>
      <c r="O106" s="49" t="s">
        <v>53</v>
      </c>
      <c r="P106" s="12" t="s">
        <v>38</v>
      </c>
      <c r="Q106" s="49" t="s">
        <v>249</v>
      </c>
      <c r="R106" s="7" t="s">
        <v>39</v>
      </c>
      <c r="S106" s="82" t="s">
        <v>90</v>
      </c>
      <c r="T106" s="81">
        <v>796</v>
      </c>
      <c r="U106" s="112" t="s">
        <v>91</v>
      </c>
      <c r="V106" s="54">
        <v>50</v>
      </c>
      <c r="W106" s="113">
        <v>37.32</v>
      </c>
      <c r="X106" s="114">
        <f t="shared" si="5"/>
        <v>1866</v>
      </c>
      <c r="Y106" s="115">
        <f t="shared" si="6"/>
        <v>2089.92</v>
      </c>
      <c r="Z106" s="116"/>
      <c r="AA106" s="60">
        <v>2015</v>
      </c>
      <c r="AB106" s="83"/>
    </row>
    <row r="107" spans="1:28" ht="63.75">
      <c r="A107" s="32" t="s">
        <v>246</v>
      </c>
      <c r="B107" s="52" t="s">
        <v>709</v>
      </c>
      <c r="C107" s="53" t="s">
        <v>31</v>
      </c>
      <c r="D107" s="108" t="s">
        <v>154</v>
      </c>
      <c r="E107" s="109" t="s">
        <v>155</v>
      </c>
      <c r="F107" s="54" t="s">
        <v>156</v>
      </c>
      <c r="G107" s="54" t="s">
        <v>157</v>
      </c>
      <c r="H107" s="120" t="s">
        <v>158</v>
      </c>
      <c r="I107" s="54" t="s">
        <v>157</v>
      </c>
      <c r="J107" s="120" t="s">
        <v>158</v>
      </c>
      <c r="K107" s="111" t="s">
        <v>62</v>
      </c>
      <c r="L107" s="81">
        <v>0</v>
      </c>
      <c r="M107" s="16">
        <v>710000000</v>
      </c>
      <c r="N107" s="12" t="s">
        <v>38</v>
      </c>
      <c r="O107" s="49" t="s">
        <v>53</v>
      </c>
      <c r="P107" s="12" t="s">
        <v>38</v>
      </c>
      <c r="Q107" s="49" t="s">
        <v>249</v>
      </c>
      <c r="R107" s="7" t="s">
        <v>39</v>
      </c>
      <c r="S107" s="82" t="s">
        <v>90</v>
      </c>
      <c r="T107" s="81">
        <v>796</v>
      </c>
      <c r="U107" s="112" t="s">
        <v>91</v>
      </c>
      <c r="V107" s="54">
        <v>20000</v>
      </c>
      <c r="W107" s="113">
        <v>12.5</v>
      </c>
      <c r="X107" s="114">
        <f t="shared" si="5"/>
        <v>250000</v>
      </c>
      <c r="Y107" s="115">
        <f t="shared" si="6"/>
        <v>280000</v>
      </c>
      <c r="Z107" s="117"/>
      <c r="AA107" s="60">
        <v>2015</v>
      </c>
      <c r="AB107" s="83"/>
    </row>
    <row r="108" spans="1:28" ht="63.75">
      <c r="A108" s="32" t="s">
        <v>246</v>
      </c>
      <c r="B108" s="52" t="s">
        <v>710</v>
      </c>
      <c r="C108" s="53" t="s">
        <v>31</v>
      </c>
      <c r="D108" s="108" t="s">
        <v>159</v>
      </c>
      <c r="E108" s="109" t="s">
        <v>160</v>
      </c>
      <c r="F108" s="54" t="s">
        <v>161</v>
      </c>
      <c r="G108" s="54" t="s">
        <v>162</v>
      </c>
      <c r="H108" s="120" t="s">
        <v>163</v>
      </c>
      <c r="I108" s="54" t="s">
        <v>162</v>
      </c>
      <c r="J108" s="120" t="s">
        <v>163</v>
      </c>
      <c r="K108" s="111" t="s">
        <v>37</v>
      </c>
      <c r="L108" s="81">
        <v>50</v>
      </c>
      <c r="M108" s="16">
        <v>710000000</v>
      </c>
      <c r="N108" s="12" t="s">
        <v>38</v>
      </c>
      <c r="O108" s="49" t="s">
        <v>53</v>
      </c>
      <c r="P108" s="12" t="s">
        <v>38</v>
      </c>
      <c r="Q108" s="49" t="s">
        <v>249</v>
      </c>
      <c r="R108" s="7" t="s">
        <v>39</v>
      </c>
      <c r="S108" s="82" t="s">
        <v>247</v>
      </c>
      <c r="T108" s="81">
        <v>5111</v>
      </c>
      <c r="U108" s="123" t="s">
        <v>148</v>
      </c>
      <c r="V108" s="55">
        <v>3000</v>
      </c>
      <c r="W108" s="113">
        <v>755.76</v>
      </c>
      <c r="X108" s="114">
        <f t="shared" si="5"/>
        <v>2267280</v>
      </c>
      <c r="Y108" s="115">
        <f t="shared" si="6"/>
        <v>2539353.6</v>
      </c>
      <c r="Z108" s="117" t="s">
        <v>164</v>
      </c>
      <c r="AA108" s="60">
        <v>2015</v>
      </c>
      <c r="AB108" s="83"/>
    </row>
    <row r="109" spans="1:28" ht="63.75">
      <c r="A109" s="32" t="s">
        <v>246</v>
      </c>
      <c r="B109" s="52" t="s">
        <v>711</v>
      </c>
      <c r="C109" s="53" t="s">
        <v>31</v>
      </c>
      <c r="D109" s="108" t="s">
        <v>165</v>
      </c>
      <c r="E109" s="109" t="s">
        <v>166</v>
      </c>
      <c r="F109" s="54" t="s">
        <v>167</v>
      </c>
      <c r="G109" s="54" t="s">
        <v>168</v>
      </c>
      <c r="H109" s="120" t="s">
        <v>169</v>
      </c>
      <c r="I109" s="54" t="s">
        <v>168</v>
      </c>
      <c r="J109" s="120" t="s">
        <v>169</v>
      </c>
      <c r="K109" s="111" t="s">
        <v>62</v>
      </c>
      <c r="L109" s="81">
        <v>0</v>
      </c>
      <c r="M109" s="16">
        <v>710000000</v>
      </c>
      <c r="N109" s="12" t="s">
        <v>38</v>
      </c>
      <c r="O109" s="49" t="s">
        <v>53</v>
      </c>
      <c r="P109" s="12" t="s">
        <v>38</v>
      </c>
      <c r="Q109" s="49" t="s">
        <v>249</v>
      </c>
      <c r="R109" s="7" t="s">
        <v>39</v>
      </c>
      <c r="S109" s="82" t="s">
        <v>90</v>
      </c>
      <c r="T109" s="81">
        <v>796</v>
      </c>
      <c r="U109" s="112" t="s">
        <v>91</v>
      </c>
      <c r="V109" s="54">
        <v>30</v>
      </c>
      <c r="W109" s="113">
        <v>875</v>
      </c>
      <c r="X109" s="114">
        <f t="shared" si="5"/>
        <v>26250</v>
      </c>
      <c r="Y109" s="115">
        <f t="shared" si="6"/>
        <v>29400.000000000004</v>
      </c>
      <c r="Z109" s="117"/>
      <c r="AA109" s="60">
        <v>2015</v>
      </c>
      <c r="AB109" s="83"/>
    </row>
    <row r="110" spans="1:28" ht="63.75">
      <c r="A110" s="32" t="s">
        <v>246</v>
      </c>
      <c r="B110" s="52" t="s">
        <v>712</v>
      </c>
      <c r="C110" s="53" t="s">
        <v>31</v>
      </c>
      <c r="D110" s="108" t="s">
        <v>170</v>
      </c>
      <c r="E110" s="109" t="s">
        <v>171</v>
      </c>
      <c r="F110" s="109" t="s">
        <v>171</v>
      </c>
      <c r="G110" s="54" t="s">
        <v>172</v>
      </c>
      <c r="H110" s="120" t="s">
        <v>173</v>
      </c>
      <c r="I110" s="118" t="s">
        <v>174</v>
      </c>
      <c r="J110" s="82" t="s">
        <v>175</v>
      </c>
      <c r="K110" s="111" t="s">
        <v>62</v>
      </c>
      <c r="L110" s="81">
        <v>0</v>
      </c>
      <c r="M110" s="16">
        <v>710000000</v>
      </c>
      <c r="N110" s="12" t="s">
        <v>38</v>
      </c>
      <c r="O110" s="49" t="s">
        <v>53</v>
      </c>
      <c r="P110" s="12" t="s">
        <v>38</v>
      </c>
      <c r="Q110" s="49" t="s">
        <v>249</v>
      </c>
      <c r="R110" s="7" t="s">
        <v>39</v>
      </c>
      <c r="S110" s="82" t="s">
        <v>90</v>
      </c>
      <c r="T110" s="81">
        <v>704</v>
      </c>
      <c r="U110" s="112" t="s">
        <v>176</v>
      </c>
      <c r="V110" s="55">
        <v>600</v>
      </c>
      <c r="W110" s="113">
        <v>642.86</v>
      </c>
      <c r="X110" s="114">
        <f t="shared" si="5"/>
        <v>385716</v>
      </c>
      <c r="Y110" s="115">
        <f t="shared" si="6"/>
        <v>432001.92000000004</v>
      </c>
      <c r="Z110" s="116"/>
      <c r="AA110" s="60">
        <v>2015</v>
      </c>
      <c r="AB110" s="83"/>
    </row>
    <row r="111" spans="1:28" ht="63.75">
      <c r="A111" s="32" t="s">
        <v>246</v>
      </c>
      <c r="B111" s="52" t="s">
        <v>713</v>
      </c>
      <c r="C111" s="53" t="s">
        <v>31</v>
      </c>
      <c r="D111" s="108" t="s">
        <v>177</v>
      </c>
      <c r="E111" s="109" t="s">
        <v>178</v>
      </c>
      <c r="F111" s="109" t="s">
        <v>178</v>
      </c>
      <c r="G111" s="54" t="s">
        <v>179</v>
      </c>
      <c r="H111" s="110" t="s">
        <v>180</v>
      </c>
      <c r="I111" s="54" t="s">
        <v>179</v>
      </c>
      <c r="J111" s="110" t="s">
        <v>180</v>
      </c>
      <c r="K111" s="111" t="s">
        <v>62</v>
      </c>
      <c r="L111" s="81">
        <v>0</v>
      </c>
      <c r="M111" s="16">
        <v>710000000</v>
      </c>
      <c r="N111" s="12" t="s">
        <v>38</v>
      </c>
      <c r="O111" s="49" t="s">
        <v>53</v>
      </c>
      <c r="P111" s="12" t="s">
        <v>38</v>
      </c>
      <c r="Q111" s="49" t="s">
        <v>249</v>
      </c>
      <c r="R111" s="7" t="s">
        <v>39</v>
      </c>
      <c r="S111" s="82" t="s">
        <v>90</v>
      </c>
      <c r="T111" s="81">
        <v>796</v>
      </c>
      <c r="U111" s="112" t="s">
        <v>91</v>
      </c>
      <c r="V111" s="54">
        <v>3000</v>
      </c>
      <c r="W111" s="113">
        <v>34.82</v>
      </c>
      <c r="X111" s="114">
        <f t="shared" si="5"/>
        <v>104460</v>
      </c>
      <c r="Y111" s="115">
        <f t="shared" si="6"/>
        <v>116995.20000000001</v>
      </c>
      <c r="Z111" s="116"/>
      <c r="AA111" s="60">
        <v>2015</v>
      </c>
      <c r="AB111" s="83"/>
    </row>
    <row r="112" spans="1:28" ht="63.75">
      <c r="A112" s="32" t="s">
        <v>246</v>
      </c>
      <c r="B112" s="52" t="s">
        <v>714</v>
      </c>
      <c r="C112" s="53" t="s">
        <v>31</v>
      </c>
      <c r="D112" s="108" t="s">
        <v>181</v>
      </c>
      <c r="E112" s="109" t="s">
        <v>182</v>
      </c>
      <c r="F112" s="54" t="s">
        <v>183</v>
      </c>
      <c r="G112" s="54" t="s">
        <v>184</v>
      </c>
      <c r="H112" s="110" t="s">
        <v>185</v>
      </c>
      <c r="I112" s="54" t="s">
        <v>184</v>
      </c>
      <c r="J112" s="110" t="s">
        <v>185</v>
      </c>
      <c r="K112" s="111" t="s">
        <v>62</v>
      </c>
      <c r="L112" s="81">
        <v>0</v>
      </c>
      <c r="M112" s="16">
        <v>710000000</v>
      </c>
      <c r="N112" s="12" t="s">
        <v>38</v>
      </c>
      <c r="O112" s="49" t="s">
        <v>53</v>
      </c>
      <c r="P112" s="12" t="s">
        <v>38</v>
      </c>
      <c r="Q112" s="49" t="s">
        <v>249</v>
      </c>
      <c r="R112" s="7" t="s">
        <v>39</v>
      </c>
      <c r="S112" s="82" t="s">
        <v>90</v>
      </c>
      <c r="T112" s="81">
        <v>736</v>
      </c>
      <c r="U112" s="112" t="s">
        <v>186</v>
      </c>
      <c r="V112" s="54">
        <v>50</v>
      </c>
      <c r="W112" s="119">
        <v>13303.57</v>
      </c>
      <c r="X112" s="114">
        <f t="shared" si="5"/>
        <v>665178.5</v>
      </c>
      <c r="Y112" s="115">
        <f t="shared" si="6"/>
        <v>744999.92</v>
      </c>
      <c r="Z112" s="116"/>
      <c r="AA112" s="60">
        <v>2015</v>
      </c>
      <c r="AB112" s="83"/>
    </row>
    <row r="113" spans="1:28" ht="63.75">
      <c r="A113" s="32" t="s">
        <v>246</v>
      </c>
      <c r="B113" s="52" t="s">
        <v>715</v>
      </c>
      <c r="C113" s="53" t="s">
        <v>31</v>
      </c>
      <c r="D113" s="108" t="s">
        <v>187</v>
      </c>
      <c r="E113" s="109" t="s">
        <v>188</v>
      </c>
      <c r="F113" s="54" t="s">
        <v>189</v>
      </c>
      <c r="G113" s="54" t="s">
        <v>190</v>
      </c>
      <c r="H113" s="110" t="s">
        <v>190</v>
      </c>
      <c r="I113" s="54" t="s">
        <v>190</v>
      </c>
      <c r="J113" s="110" t="s">
        <v>190</v>
      </c>
      <c r="K113" s="111" t="s">
        <v>62</v>
      </c>
      <c r="L113" s="81">
        <v>50</v>
      </c>
      <c r="M113" s="16">
        <v>710000000</v>
      </c>
      <c r="N113" s="12" t="s">
        <v>38</v>
      </c>
      <c r="O113" s="49" t="s">
        <v>53</v>
      </c>
      <c r="P113" s="12" t="s">
        <v>38</v>
      </c>
      <c r="Q113" s="49" t="s">
        <v>249</v>
      </c>
      <c r="R113" s="7" t="s">
        <v>39</v>
      </c>
      <c r="S113" s="82" t="s">
        <v>247</v>
      </c>
      <c r="T113" s="81">
        <v>796</v>
      </c>
      <c r="U113" s="112" t="s">
        <v>91</v>
      </c>
      <c r="V113" s="54">
        <v>1000</v>
      </c>
      <c r="W113" s="113">
        <v>49.11</v>
      </c>
      <c r="X113" s="114">
        <f t="shared" si="5"/>
        <v>49110</v>
      </c>
      <c r="Y113" s="115">
        <f t="shared" si="6"/>
        <v>55003.200000000004</v>
      </c>
      <c r="Z113" s="111" t="s">
        <v>248</v>
      </c>
      <c r="AA113" s="60">
        <v>2015</v>
      </c>
      <c r="AB113" s="83"/>
    </row>
    <row r="114" spans="1:28" ht="63.75">
      <c r="A114" s="32" t="s">
        <v>246</v>
      </c>
      <c r="B114" s="52" t="s">
        <v>716</v>
      </c>
      <c r="C114" s="53" t="s">
        <v>31</v>
      </c>
      <c r="D114" s="108" t="s">
        <v>191</v>
      </c>
      <c r="E114" s="109" t="s">
        <v>188</v>
      </c>
      <c r="F114" s="54" t="s">
        <v>189</v>
      </c>
      <c r="G114" s="54" t="s">
        <v>192</v>
      </c>
      <c r="H114" s="110" t="s">
        <v>192</v>
      </c>
      <c r="I114" s="54" t="s">
        <v>192</v>
      </c>
      <c r="J114" s="110" t="s">
        <v>192</v>
      </c>
      <c r="K114" s="111" t="s">
        <v>62</v>
      </c>
      <c r="L114" s="81">
        <v>50</v>
      </c>
      <c r="M114" s="16">
        <v>710000000</v>
      </c>
      <c r="N114" s="12" t="s">
        <v>38</v>
      </c>
      <c r="O114" s="49" t="s">
        <v>53</v>
      </c>
      <c r="P114" s="12" t="s">
        <v>38</v>
      </c>
      <c r="Q114" s="49" t="s">
        <v>249</v>
      </c>
      <c r="R114" s="7" t="s">
        <v>39</v>
      </c>
      <c r="S114" s="82" t="s">
        <v>247</v>
      </c>
      <c r="T114" s="81">
        <v>796</v>
      </c>
      <c r="U114" s="112" t="s">
        <v>91</v>
      </c>
      <c r="V114" s="54">
        <v>1000</v>
      </c>
      <c r="W114" s="113">
        <v>44.64</v>
      </c>
      <c r="X114" s="114">
        <f t="shared" si="5"/>
        <v>44640</v>
      </c>
      <c r="Y114" s="115">
        <f t="shared" si="6"/>
        <v>49996.800000000003</v>
      </c>
      <c r="Z114" s="111" t="s">
        <v>248</v>
      </c>
      <c r="AA114" s="60">
        <v>2015</v>
      </c>
      <c r="AB114" s="83"/>
    </row>
    <row r="115" spans="1:28" ht="63.75">
      <c r="A115" s="32" t="s">
        <v>246</v>
      </c>
      <c r="B115" s="52" t="s">
        <v>717</v>
      </c>
      <c r="C115" s="53" t="s">
        <v>31</v>
      </c>
      <c r="D115" s="108" t="s">
        <v>193</v>
      </c>
      <c r="E115" s="109" t="s">
        <v>188</v>
      </c>
      <c r="F115" s="54" t="s">
        <v>189</v>
      </c>
      <c r="G115" s="54" t="s">
        <v>194</v>
      </c>
      <c r="H115" s="120" t="s">
        <v>195</v>
      </c>
      <c r="I115" s="54" t="s">
        <v>194</v>
      </c>
      <c r="J115" s="120" t="s">
        <v>195</v>
      </c>
      <c r="K115" s="111" t="s">
        <v>62</v>
      </c>
      <c r="L115" s="81">
        <v>50</v>
      </c>
      <c r="M115" s="16">
        <v>710000000</v>
      </c>
      <c r="N115" s="12" t="s">
        <v>38</v>
      </c>
      <c r="O115" s="49" t="s">
        <v>53</v>
      </c>
      <c r="P115" s="12" t="s">
        <v>38</v>
      </c>
      <c r="Q115" s="49" t="s">
        <v>249</v>
      </c>
      <c r="R115" s="7" t="s">
        <v>39</v>
      </c>
      <c r="S115" s="82" t="s">
        <v>247</v>
      </c>
      <c r="T115" s="81">
        <v>796</v>
      </c>
      <c r="U115" s="112" t="s">
        <v>91</v>
      </c>
      <c r="V115" s="54">
        <v>1000</v>
      </c>
      <c r="W115" s="113">
        <v>66.959999999999994</v>
      </c>
      <c r="X115" s="114">
        <f t="shared" si="5"/>
        <v>66960</v>
      </c>
      <c r="Y115" s="115">
        <f t="shared" si="6"/>
        <v>74995.200000000012</v>
      </c>
      <c r="Z115" s="111" t="s">
        <v>248</v>
      </c>
      <c r="AA115" s="60">
        <v>2015</v>
      </c>
      <c r="AB115" s="83"/>
    </row>
    <row r="116" spans="1:28" ht="63.75">
      <c r="A116" s="32" t="s">
        <v>246</v>
      </c>
      <c r="B116" s="52" t="s">
        <v>718</v>
      </c>
      <c r="C116" s="53" t="s">
        <v>31</v>
      </c>
      <c r="D116" s="108" t="s">
        <v>196</v>
      </c>
      <c r="E116" s="109" t="s">
        <v>160</v>
      </c>
      <c r="F116" s="54" t="s">
        <v>161</v>
      </c>
      <c r="G116" s="54" t="s">
        <v>197</v>
      </c>
      <c r="H116" s="120" t="s">
        <v>198</v>
      </c>
      <c r="I116" s="54" t="s">
        <v>197</v>
      </c>
      <c r="J116" s="120" t="s">
        <v>198</v>
      </c>
      <c r="K116" s="111" t="s">
        <v>62</v>
      </c>
      <c r="L116" s="81">
        <v>0</v>
      </c>
      <c r="M116" s="16">
        <v>710000000</v>
      </c>
      <c r="N116" s="12" t="s">
        <v>38</v>
      </c>
      <c r="O116" s="49" t="s">
        <v>53</v>
      </c>
      <c r="P116" s="12" t="s">
        <v>38</v>
      </c>
      <c r="Q116" s="49" t="s">
        <v>249</v>
      </c>
      <c r="R116" s="7" t="s">
        <v>39</v>
      </c>
      <c r="S116" s="82" t="s">
        <v>90</v>
      </c>
      <c r="T116" s="81">
        <v>5111</v>
      </c>
      <c r="U116" s="123" t="s">
        <v>148</v>
      </c>
      <c r="V116" s="54">
        <v>50</v>
      </c>
      <c r="W116" s="113">
        <v>982.14</v>
      </c>
      <c r="X116" s="114">
        <f t="shared" si="5"/>
        <v>49107</v>
      </c>
      <c r="Y116" s="115">
        <f t="shared" si="6"/>
        <v>54999.840000000004</v>
      </c>
      <c r="Z116" s="117"/>
      <c r="AA116" s="60">
        <v>2015</v>
      </c>
      <c r="AB116" s="83"/>
    </row>
    <row r="117" spans="1:28" ht="63.75">
      <c r="A117" s="32" t="s">
        <v>246</v>
      </c>
      <c r="B117" s="52" t="s">
        <v>719</v>
      </c>
      <c r="C117" s="53" t="s">
        <v>31</v>
      </c>
      <c r="D117" s="108" t="s">
        <v>199</v>
      </c>
      <c r="E117" s="109" t="s">
        <v>200</v>
      </c>
      <c r="F117" s="54" t="s">
        <v>201</v>
      </c>
      <c r="G117" s="54" t="s">
        <v>202</v>
      </c>
      <c r="H117" s="110" t="s">
        <v>203</v>
      </c>
      <c r="I117" s="54" t="s">
        <v>202</v>
      </c>
      <c r="J117" s="110" t="s">
        <v>203</v>
      </c>
      <c r="K117" s="111" t="s">
        <v>62</v>
      </c>
      <c r="L117" s="81">
        <v>0</v>
      </c>
      <c r="M117" s="16">
        <v>710000000</v>
      </c>
      <c r="N117" s="12" t="s">
        <v>38</v>
      </c>
      <c r="O117" s="49" t="s">
        <v>53</v>
      </c>
      <c r="P117" s="12" t="s">
        <v>38</v>
      </c>
      <c r="Q117" s="49" t="s">
        <v>249</v>
      </c>
      <c r="R117" s="7" t="s">
        <v>39</v>
      </c>
      <c r="S117" s="82" t="s">
        <v>90</v>
      </c>
      <c r="T117" s="81">
        <v>796</v>
      </c>
      <c r="U117" s="112" t="s">
        <v>91</v>
      </c>
      <c r="V117" s="54">
        <v>500</v>
      </c>
      <c r="W117" s="113">
        <v>22.05</v>
      </c>
      <c r="X117" s="114">
        <f t="shared" si="5"/>
        <v>11025</v>
      </c>
      <c r="Y117" s="115">
        <f t="shared" si="6"/>
        <v>12348.000000000002</v>
      </c>
      <c r="Z117" s="116"/>
      <c r="AA117" s="60">
        <v>2015</v>
      </c>
      <c r="AB117" s="83"/>
    </row>
    <row r="118" spans="1:28" ht="63.75">
      <c r="A118" s="32" t="s">
        <v>246</v>
      </c>
      <c r="B118" s="52" t="s">
        <v>720</v>
      </c>
      <c r="C118" s="53" t="s">
        <v>31</v>
      </c>
      <c r="D118" s="108" t="s">
        <v>204</v>
      </c>
      <c r="E118" s="109" t="s">
        <v>205</v>
      </c>
      <c r="F118" s="54" t="s">
        <v>206</v>
      </c>
      <c r="G118" s="54" t="s">
        <v>207</v>
      </c>
      <c r="H118" s="110" t="s">
        <v>208</v>
      </c>
      <c r="I118" s="54" t="s">
        <v>207</v>
      </c>
      <c r="J118" s="110" t="s">
        <v>208</v>
      </c>
      <c r="K118" s="111" t="s">
        <v>62</v>
      </c>
      <c r="L118" s="81">
        <v>0</v>
      </c>
      <c r="M118" s="16">
        <v>710000000</v>
      </c>
      <c r="N118" s="12" t="s">
        <v>38</v>
      </c>
      <c r="O118" s="49" t="s">
        <v>53</v>
      </c>
      <c r="P118" s="12" t="s">
        <v>38</v>
      </c>
      <c r="Q118" s="49" t="s">
        <v>249</v>
      </c>
      <c r="R118" s="7" t="s">
        <v>39</v>
      </c>
      <c r="S118" s="82" t="s">
        <v>90</v>
      </c>
      <c r="T118" s="81">
        <v>796</v>
      </c>
      <c r="U118" s="112" t="s">
        <v>91</v>
      </c>
      <c r="V118" s="54">
        <v>100</v>
      </c>
      <c r="W118" s="113">
        <v>129.46</v>
      </c>
      <c r="X118" s="114">
        <f t="shared" si="5"/>
        <v>12946</v>
      </c>
      <c r="Y118" s="115">
        <f t="shared" si="6"/>
        <v>14499.520000000002</v>
      </c>
      <c r="Z118" s="116"/>
      <c r="AA118" s="60">
        <v>2015</v>
      </c>
      <c r="AB118" s="83"/>
    </row>
    <row r="119" spans="1:28" ht="63.75">
      <c r="A119" s="32" t="s">
        <v>246</v>
      </c>
      <c r="B119" s="52" t="s">
        <v>721</v>
      </c>
      <c r="C119" s="53" t="s">
        <v>31</v>
      </c>
      <c r="D119" s="108" t="s">
        <v>209</v>
      </c>
      <c r="E119" s="109" t="s">
        <v>210</v>
      </c>
      <c r="F119" s="54" t="s">
        <v>211</v>
      </c>
      <c r="G119" s="54" t="s">
        <v>212</v>
      </c>
      <c r="H119" s="110" t="s">
        <v>213</v>
      </c>
      <c r="I119" s="54" t="s">
        <v>212</v>
      </c>
      <c r="J119" s="110" t="s">
        <v>213</v>
      </c>
      <c r="K119" s="111" t="s">
        <v>62</v>
      </c>
      <c r="L119" s="81">
        <v>0</v>
      </c>
      <c r="M119" s="16">
        <v>710000000</v>
      </c>
      <c r="N119" s="12" t="s">
        <v>38</v>
      </c>
      <c r="O119" s="49" t="s">
        <v>53</v>
      </c>
      <c r="P119" s="12" t="s">
        <v>38</v>
      </c>
      <c r="Q119" s="49" t="s">
        <v>249</v>
      </c>
      <c r="R119" s="7" t="s">
        <v>39</v>
      </c>
      <c r="S119" s="82" t="s">
        <v>90</v>
      </c>
      <c r="T119" s="81">
        <v>5111</v>
      </c>
      <c r="U119" s="123" t="s">
        <v>148</v>
      </c>
      <c r="V119" s="54">
        <v>1000</v>
      </c>
      <c r="W119" s="113">
        <v>22.32</v>
      </c>
      <c r="X119" s="114">
        <f t="shared" si="5"/>
        <v>22320</v>
      </c>
      <c r="Y119" s="115">
        <f t="shared" si="6"/>
        <v>24998.400000000001</v>
      </c>
      <c r="Z119" s="116"/>
      <c r="AA119" s="60">
        <v>2015</v>
      </c>
      <c r="AB119" s="83"/>
    </row>
    <row r="120" spans="1:28" ht="63.75">
      <c r="A120" s="32" t="s">
        <v>246</v>
      </c>
      <c r="B120" s="52" t="s">
        <v>722</v>
      </c>
      <c r="C120" s="53" t="s">
        <v>31</v>
      </c>
      <c r="D120" s="108" t="s">
        <v>214</v>
      </c>
      <c r="E120" s="109" t="s">
        <v>210</v>
      </c>
      <c r="F120" s="54" t="s">
        <v>211</v>
      </c>
      <c r="G120" s="54" t="s">
        <v>215</v>
      </c>
      <c r="H120" s="110" t="s">
        <v>216</v>
      </c>
      <c r="I120" s="54" t="s">
        <v>215</v>
      </c>
      <c r="J120" s="110" t="s">
        <v>216</v>
      </c>
      <c r="K120" s="111" t="s">
        <v>62</v>
      </c>
      <c r="L120" s="81">
        <v>0</v>
      </c>
      <c r="M120" s="16">
        <v>710000000</v>
      </c>
      <c r="N120" s="12" t="s">
        <v>38</v>
      </c>
      <c r="O120" s="49" t="s">
        <v>53</v>
      </c>
      <c r="P120" s="12" t="s">
        <v>38</v>
      </c>
      <c r="Q120" s="49" t="s">
        <v>249</v>
      </c>
      <c r="R120" s="7" t="s">
        <v>39</v>
      </c>
      <c r="S120" s="82" t="s">
        <v>90</v>
      </c>
      <c r="T120" s="81">
        <v>5111</v>
      </c>
      <c r="U120" s="123" t="s">
        <v>148</v>
      </c>
      <c r="V120" s="54">
        <v>1000</v>
      </c>
      <c r="W120" s="113">
        <v>31.25</v>
      </c>
      <c r="X120" s="114">
        <f t="shared" si="5"/>
        <v>31250</v>
      </c>
      <c r="Y120" s="115">
        <f t="shared" si="6"/>
        <v>35000</v>
      </c>
      <c r="Z120" s="116"/>
      <c r="AA120" s="60">
        <v>2015</v>
      </c>
      <c r="AB120" s="83"/>
    </row>
    <row r="121" spans="1:28" ht="63.75">
      <c r="A121" s="32" t="s">
        <v>246</v>
      </c>
      <c r="B121" s="52" t="s">
        <v>723</v>
      </c>
      <c r="C121" s="53" t="s">
        <v>31</v>
      </c>
      <c r="D121" s="108" t="s">
        <v>217</v>
      </c>
      <c r="E121" s="109" t="s">
        <v>210</v>
      </c>
      <c r="F121" s="54" t="s">
        <v>211</v>
      </c>
      <c r="G121" s="54" t="s">
        <v>218</v>
      </c>
      <c r="H121" s="110" t="s">
        <v>219</v>
      </c>
      <c r="I121" s="54" t="s">
        <v>218</v>
      </c>
      <c r="J121" s="110" t="s">
        <v>219</v>
      </c>
      <c r="K121" s="111" t="s">
        <v>62</v>
      </c>
      <c r="L121" s="81">
        <v>0</v>
      </c>
      <c r="M121" s="16">
        <v>710000000</v>
      </c>
      <c r="N121" s="12" t="s">
        <v>38</v>
      </c>
      <c r="O121" s="49" t="s">
        <v>53</v>
      </c>
      <c r="P121" s="12" t="s">
        <v>38</v>
      </c>
      <c r="Q121" s="49" t="s">
        <v>249</v>
      </c>
      <c r="R121" s="7" t="s">
        <v>39</v>
      </c>
      <c r="S121" s="82" t="s">
        <v>90</v>
      </c>
      <c r="T121" s="81">
        <v>5111</v>
      </c>
      <c r="U121" s="123" t="s">
        <v>148</v>
      </c>
      <c r="V121" s="54">
        <v>1000</v>
      </c>
      <c r="W121" s="113">
        <v>49.11</v>
      </c>
      <c r="X121" s="114">
        <f t="shared" si="5"/>
        <v>49110</v>
      </c>
      <c r="Y121" s="115">
        <f t="shared" si="6"/>
        <v>55003.200000000004</v>
      </c>
      <c r="Z121" s="116"/>
      <c r="AA121" s="60">
        <v>2015</v>
      </c>
      <c r="AB121" s="83"/>
    </row>
    <row r="122" spans="1:28" ht="63.75">
      <c r="A122" s="32" t="s">
        <v>246</v>
      </c>
      <c r="B122" s="52" t="s">
        <v>724</v>
      </c>
      <c r="C122" s="53" t="s">
        <v>31</v>
      </c>
      <c r="D122" s="108" t="s">
        <v>220</v>
      </c>
      <c r="E122" s="109" t="s">
        <v>210</v>
      </c>
      <c r="F122" s="54" t="s">
        <v>211</v>
      </c>
      <c r="G122" s="54" t="s">
        <v>221</v>
      </c>
      <c r="H122" s="110" t="s">
        <v>222</v>
      </c>
      <c r="I122" s="54" t="s">
        <v>221</v>
      </c>
      <c r="J122" s="110" t="s">
        <v>222</v>
      </c>
      <c r="K122" s="111" t="s">
        <v>62</v>
      </c>
      <c r="L122" s="81">
        <v>0</v>
      </c>
      <c r="M122" s="16">
        <v>710000000</v>
      </c>
      <c r="N122" s="12" t="s">
        <v>38</v>
      </c>
      <c r="O122" s="49" t="s">
        <v>53</v>
      </c>
      <c r="P122" s="12" t="s">
        <v>38</v>
      </c>
      <c r="Q122" s="49" t="s">
        <v>249</v>
      </c>
      <c r="R122" s="7" t="s">
        <v>39</v>
      </c>
      <c r="S122" s="82" t="s">
        <v>90</v>
      </c>
      <c r="T122" s="81">
        <v>5111</v>
      </c>
      <c r="U122" s="123" t="s">
        <v>148</v>
      </c>
      <c r="V122" s="54">
        <v>1000</v>
      </c>
      <c r="W122" s="113">
        <v>44.64</v>
      </c>
      <c r="X122" s="114">
        <f t="shared" si="5"/>
        <v>44640</v>
      </c>
      <c r="Y122" s="115">
        <f t="shared" si="6"/>
        <v>49996.800000000003</v>
      </c>
      <c r="Z122" s="116"/>
      <c r="AA122" s="60">
        <v>2015</v>
      </c>
      <c r="AB122" s="83"/>
    </row>
    <row r="123" spans="1:28" ht="63.75">
      <c r="A123" s="32" t="s">
        <v>246</v>
      </c>
      <c r="B123" s="52" t="s">
        <v>725</v>
      </c>
      <c r="C123" s="53" t="s">
        <v>31</v>
      </c>
      <c r="D123" s="108" t="s">
        <v>223</v>
      </c>
      <c r="E123" s="109" t="s">
        <v>224</v>
      </c>
      <c r="F123" s="109" t="s">
        <v>224</v>
      </c>
      <c r="G123" s="54" t="s">
        <v>225</v>
      </c>
      <c r="H123" s="120" t="s">
        <v>226</v>
      </c>
      <c r="I123" s="54" t="s">
        <v>225</v>
      </c>
      <c r="J123" s="120" t="s">
        <v>226</v>
      </c>
      <c r="K123" s="111" t="s">
        <v>62</v>
      </c>
      <c r="L123" s="81">
        <v>0</v>
      </c>
      <c r="M123" s="16">
        <v>710000000</v>
      </c>
      <c r="N123" s="12" t="s">
        <v>38</v>
      </c>
      <c r="O123" s="49" t="s">
        <v>53</v>
      </c>
      <c r="P123" s="12" t="s">
        <v>38</v>
      </c>
      <c r="Q123" s="49" t="s">
        <v>249</v>
      </c>
      <c r="R123" s="7" t="s">
        <v>39</v>
      </c>
      <c r="S123" s="82" t="s">
        <v>90</v>
      </c>
      <c r="T123" s="81">
        <v>796</v>
      </c>
      <c r="U123" s="112" t="s">
        <v>91</v>
      </c>
      <c r="V123" s="54">
        <v>500</v>
      </c>
      <c r="W123" s="113">
        <v>455.36</v>
      </c>
      <c r="X123" s="114">
        <f t="shared" si="5"/>
        <v>227680</v>
      </c>
      <c r="Y123" s="115">
        <f t="shared" si="6"/>
        <v>255001.60000000003</v>
      </c>
      <c r="Z123" s="116"/>
      <c r="AA123" s="60">
        <v>2015</v>
      </c>
      <c r="AB123" s="83"/>
    </row>
    <row r="124" spans="1:28" ht="63.75">
      <c r="A124" s="32" t="s">
        <v>246</v>
      </c>
      <c r="B124" s="52" t="s">
        <v>726</v>
      </c>
      <c r="C124" s="53" t="s">
        <v>31</v>
      </c>
      <c r="D124" s="108" t="s">
        <v>227</v>
      </c>
      <c r="E124" s="109" t="s">
        <v>228</v>
      </c>
      <c r="F124" s="54" t="s">
        <v>229</v>
      </c>
      <c r="G124" s="54" t="s">
        <v>230</v>
      </c>
      <c r="H124" s="54" t="s">
        <v>231</v>
      </c>
      <c r="I124" s="54" t="s">
        <v>230</v>
      </c>
      <c r="J124" s="54" t="s">
        <v>231</v>
      </c>
      <c r="K124" s="111" t="s">
        <v>62</v>
      </c>
      <c r="L124" s="81">
        <v>0</v>
      </c>
      <c r="M124" s="16">
        <v>710000000</v>
      </c>
      <c r="N124" s="12" t="s">
        <v>38</v>
      </c>
      <c r="O124" s="49" t="s">
        <v>53</v>
      </c>
      <c r="P124" s="12" t="s">
        <v>38</v>
      </c>
      <c r="Q124" s="49" t="s">
        <v>249</v>
      </c>
      <c r="R124" s="7" t="s">
        <v>39</v>
      </c>
      <c r="S124" s="82" t="s">
        <v>90</v>
      </c>
      <c r="T124" s="81">
        <v>796</v>
      </c>
      <c r="U124" s="112" t="s">
        <v>91</v>
      </c>
      <c r="V124" s="54">
        <v>150</v>
      </c>
      <c r="W124" s="113">
        <v>27.99</v>
      </c>
      <c r="X124" s="114">
        <f t="shared" si="5"/>
        <v>4198.5</v>
      </c>
      <c r="Y124" s="115">
        <f t="shared" si="6"/>
        <v>4702.3200000000006</v>
      </c>
      <c r="Z124" s="116"/>
      <c r="AA124" s="60">
        <v>2015</v>
      </c>
      <c r="AB124" s="83"/>
    </row>
    <row r="125" spans="1:28" ht="63.75">
      <c r="A125" s="32" t="s">
        <v>246</v>
      </c>
      <c r="B125" s="52" t="s">
        <v>727</v>
      </c>
      <c r="C125" s="53" t="s">
        <v>31</v>
      </c>
      <c r="D125" s="108" t="s">
        <v>232</v>
      </c>
      <c r="E125" s="109" t="s">
        <v>233</v>
      </c>
      <c r="F125" s="54" t="s">
        <v>234</v>
      </c>
      <c r="G125" s="54" t="s">
        <v>235</v>
      </c>
      <c r="H125" s="54" t="s">
        <v>236</v>
      </c>
      <c r="I125" s="54" t="s">
        <v>237</v>
      </c>
      <c r="J125" s="82" t="s">
        <v>238</v>
      </c>
      <c r="K125" s="111" t="s">
        <v>62</v>
      </c>
      <c r="L125" s="81">
        <v>0</v>
      </c>
      <c r="M125" s="16">
        <v>710000000</v>
      </c>
      <c r="N125" s="12" t="s">
        <v>38</v>
      </c>
      <c r="O125" s="49" t="s">
        <v>53</v>
      </c>
      <c r="P125" s="12" t="s">
        <v>38</v>
      </c>
      <c r="Q125" s="49" t="s">
        <v>249</v>
      </c>
      <c r="R125" s="7" t="s">
        <v>39</v>
      </c>
      <c r="S125" s="82" t="s">
        <v>90</v>
      </c>
      <c r="T125" s="81">
        <v>796</v>
      </c>
      <c r="U125" s="112" t="s">
        <v>91</v>
      </c>
      <c r="V125" s="54">
        <v>20</v>
      </c>
      <c r="W125" s="119">
        <v>18750</v>
      </c>
      <c r="X125" s="114">
        <f t="shared" si="5"/>
        <v>375000</v>
      </c>
      <c r="Y125" s="115">
        <f t="shared" si="6"/>
        <v>420000.00000000006</v>
      </c>
      <c r="Z125" s="116"/>
      <c r="AA125" s="60">
        <v>2015</v>
      </c>
      <c r="AB125" s="83"/>
    </row>
    <row r="126" spans="1:28" ht="63.75">
      <c r="A126" s="32" t="s">
        <v>246</v>
      </c>
      <c r="B126" s="52" t="s">
        <v>728</v>
      </c>
      <c r="C126" s="53" t="s">
        <v>31</v>
      </c>
      <c r="D126" s="108" t="s">
        <v>239</v>
      </c>
      <c r="E126" s="109" t="s">
        <v>240</v>
      </c>
      <c r="F126" s="54" t="s">
        <v>241</v>
      </c>
      <c r="G126" s="54" t="s">
        <v>242</v>
      </c>
      <c r="H126" s="54" t="s">
        <v>243</v>
      </c>
      <c r="I126" s="118" t="s">
        <v>244</v>
      </c>
      <c r="J126" s="82" t="s">
        <v>245</v>
      </c>
      <c r="K126" s="111" t="s">
        <v>62</v>
      </c>
      <c r="L126" s="81">
        <v>0</v>
      </c>
      <c r="M126" s="16">
        <v>710000000</v>
      </c>
      <c r="N126" s="12" t="s">
        <v>38</v>
      </c>
      <c r="O126" s="49" t="s">
        <v>53</v>
      </c>
      <c r="P126" s="12" t="s">
        <v>38</v>
      </c>
      <c r="Q126" s="49" t="s">
        <v>249</v>
      </c>
      <c r="R126" s="7" t="s">
        <v>39</v>
      </c>
      <c r="S126" s="82" t="s">
        <v>90</v>
      </c>
      <c r="T126" s="81">
        <v>704</v>
      </c>
      <c r="U126" s="112" t="s">
        <v>242</v>
      </c>
      <c r="V126" s="54">
        <v>100</v>
      </c>
      <c r="W126" s="113">
        <v>156.25</v>
      </c>
      <c r="X126" s="114">
        <f t="shared" si="5"/>
        <v>15625</v>
      </c>
      <c r="Y126" s="115">
        <f t="shared" si="6"/>
        <v>17500</v>
      </c>
      <c r="Z126" s="116"/>
      <c r="AA126" s="60">
        <v>2015</v>
      </c>
      <c r="AB126" s="83"/>
    </row>
    <row r="127" spans="1:28">
      <c r="A127" s="32"/>
      <c r="B127" s="6" t="s">
        <v>614</v>
      </c>
      <c r="C127" s="7"/>
      <c r="D127" s="11"/>
      <c r="E127" s="11"/>
      <c r="F127" s="11"/>
      <c r="G127" s="13"/>
      <c r="H127" s="13"/>
      <c r="I127" s="13"/>
      <c r="J127" s="13"/>
      <c r="K127" s="9"/>
      <c r="L127" s="8"/>
      <c r="M127" s="1"/>
      <c r="N127" s="12"/>
      <c r="O127" s="8"/>
      <c r="P127" s="7"/>
      <c r="Q127" s="7"/>
      <c r="R127" s="7"/>
      <c r="S127" s="10"/>
      <c r="T127" s="9"/>
      <c r="U127" s="8"/>
      <c r="V127" s="9"/>
      <c r="W127" s="9"/>
      <c r="X127" s="36">
        <f>SUM(X13:X126)</f>
        <v>13070077.76785714</v>
      </c>
      <c r="Y127" s="36">
        <f>SUM(Y13:Y126)</f>
        <v>14638487.099999996</v>
      </c>
      <c r="Z127" s="37"/>
      <c r="AA127" s="9"/>
      <c r="AB127" s="9"/>
    </row>
    <row r="128" spans="1:28">
      <c r="A128" s="32"/>
      <c r="B128" s="6" t="s">
        <v>33</v>
      </c>
      <c r="C128" s="19"/>
      <c r="D128" s="20"/>
      <c r="E128" s="21"/>
      <c r="F128" s="21"/>
      <c r="G128" s="22"/>
      <c r="H128" s="21"/>
      <c r="I128" s="21"/>
      <c r="J128" s="21"/>
      <c r="K128" s="23"/>
      <c r="L128" s="23"/>
      <c r="M128" s="24"/>
      <c r="N128" s="25"/>
      <c r="O128" s="24"/>
      <c r="P128" s="26"/>
      <c r="Q128" s="23"/>
      <c r="R128" s="26"/>
      <c r="S128" s="26"/>
      <c r="T128" s="23"/>
      <c r="U128" s="27"/>
      <c r="V128" s="28"/>
      <c r="W128" s="29"/>
      <c r="X128" s="42"/>
      <c r="Y128" s="42"/>
      <c r="Z128" s="29"/>
      <c r="AA128" s="17"/>
      <c r="AB128" s="16"/>
    </row>
    <row r="129" spans="1:28" ht="63.75">
      <c r="A129" s="32" t="s">
        <v>51</v>
      </c>
      <c r="B129" s="52" t="s">
        <v>52</v>
      </c>
      <c r="C129" s="53" t="s">
        <v>31</v>
      </c>
      <c r="D129" s="54" t="s">
        <v>42</v>
      </c>
      <c r="E129" s="55" t="s">
        <v>43</v>
      </c>
      <c r="F129" s="48" t="s">
        <v>44</v>
      </c>
      <c r="G129" s="55" t="s">
        <v>45</v>
      </c>
      <c r="H129" s="48" t="s">
        <v>46</v>
      </c>
      <c r="I129" s="47" t="s">
        <v>47</v>
      </c>
      <c r="J129" s="47" t="s">
        <v>48</v>
      </c>
      <c r="K129" s="47" t="s">
        <v>37</v>
      </c>
      <c r="L129" s="50">
        <v>100</v>
      </c>
      <c r="M129" s="47">
        <v>710000000</v>
      </c>
      <c r="N129" s="56" t="s">
        <v>38</v>
      </c>
      <c r="O129" s="17" t="s">
        <v>53</v>
      </c>
      <c r="P129" s="47" t="s">
        <v>32</v>
      </c>
      <c r="Q129" s="50"/>
      <c r="R129" s="7" t="s">
        <v>39</v>
      </c>
      <c r="S129" s="49" t="s">
        <v>50</v>
      </c>
      <c r="T129" s="50"/>
      <c r="U129" s="50"/>
      <c r="V129" s="57"/>
      <c r="W129" s="51"/>
      <c r="X129" s="58">
        <v>3600000</v>
      </c>
      <c r="Y129" s="59">
        <f>X129*1.12</f>
        <v>4032000.0000000005</v>
      </c>
      <c r="Z129" s="50"/>
      <c r="AA129" s="60">
        <v>2015</v>
      </c>
      <c r="AB129" s="49" t="s">
        <v>54</v>
      </c>
    </row>
    <row r="130" spans="1:28" ht="63.75">
      <c r="A130" s="32" t="s">
        <v>67</v>
      </c>
      <c r="B130" s="52" t="s">
        <v>69</v>
      </c>
      <c r="C130" s="53" t="s">
        <v>31</v>
      </c>
      <c r="D130" s="54" t="s">
        <v>55</v>
      </c>
      <c r="E130" s="55" t="s">
        <v>56</v>
      </c>
      <c r="F130" s="48" t="s">
        <v>57</v>
      </c>
      <c r="G130" s="55" t="s">
        <v>58</v>
      </c>
      <c r="H130" s="48" t="s">
        <v>59</v>
      </c>
      <c r="I130" s="47" t="s">
        <v>60</v>
      </c>
      <c r="J130" s="47" t="s">
        <v>61</v>
      </c>
      <c r="K130" s="47" t="s">
        <v>62</v>
      </c>
      <c r="L130" s="50">
        <v>50</v>
      </c>
      <c r="M130" s="47">
        <v>710000000</v>
      </c>
      <c r="N130" s="56" t="s">
        <v>63</v>
      </c>
      <c r="O130" s="17" t="s">
        <v>68</v>
      </c>
      <c r="P130" s="47" t="s">
        <v>64</v>
      </c>
      <c r="Q130" s="50"/>
      <c r="R130" s="7" t="s">
        <v>39</v>
      </c>
      <c r="S130" s="49" t="s">
        <v>65</v>
      </c>
      <c r="T130" s="50"/>
      <c r="U130" s="50"/>
      <c r="V130" s="57"/>
      <c r="W130" s="51"/>
      <c r="X130" s="58">
        <v>10175000</v>
      </c>
      <c r="Y130" s="59">
        <v>11396000</v>
      </c>
      <c r="Z130" s="50" t="s">
        <v>66</v>
      </c>
      <c r="AA130" s="60">
        <v>2015</v>
      </c>
      <c r="AB130" s="49"/>
    </row>
    <row r="131" spans="1:28" ht="63.75">
      <c r="A131" s="32" t="s">
        <v>80</v>
      </c>
      <c r="B131" s="52" t="s">
        <v>81</v>
      </c>
      <c r="C131" s="53" t="s">
        <v>31</v>
      </c>
      <c r="D131" s="79" t="s">
        <v>71</v>
      </c>
      <c r="E131" s="47" t="s">
        <v>72</v>
      </c>
      <c r="F131" s="48" t="s">
        <v>73</v>
      </c>
      <c r="G131" s="47" t="s">
        <v>72</v>
      </c>
      <c r="H131" s="48" t="s">
        <v>73</v>
      </c>
      <c r="I131" s="47" t="s">
        <v>74</v>
      </c>
      <c r="J131" s="48" t="s">
        <v>75</v>
      </c>
      <c r="K131" s="47" t="s">
        <v>36</v>
      </c>
      <c r="L131" s="49">
        <v>70</v>
      </c>
      <c r="M131" s="16">
        <v>710000000</v>
      </c>
      <c r="N131" s="12" t="s">
        <v>38</v>
      </c>
      <c r="O131" s="17" t="s">
        <v>53</v>
      </c>
      <c r="P131" s="47" t="s">
        <v>32</v>
      </c>
      <c r="Q131" s="49"/>
      <c r="R131" s="80" t="s">
        <v>82</v>
      </c>
      <c r="S131" s="49" t="s">
        <v>78</v>
      </c>
      <c r="T131" s="49"/>
      <c r="U131" s="49"/>
      <c r="V131" s="84"/>
      <c r="W131" s="85"/>
      <c r="X131" s="67">
        <v>38556000</v>
      </c>
      <c r="Y131" s="67">
        <f>X131*1.12</f>
        <v>43182720.000000007</v>
      </c>
      <c r="Z131" s="49"/>
      <c r="AA131" s="60">
        <v>2015</v>
      </c>
      <c r="AB131" s="49" t="s">
        <v>79</v>
      </c>
    </row>
    <row r="132" spans="1:28" ht="63.75">
      <c r="A132" s="32" t="s">
        <v>80</v>
      </c>
      <c r="B132" s="52" t="s">
        <v>84</v>
      </c>
      <c r="C132" s="53" t="s">
        <v>31</v>
      </c>
      <c r="D132" s="79" t="s">
        <v>71</v>
      </c>
      <c r="E132" s="47" t="s">
        <v>72</v>
      </c>
      <c r="F132" s="48" t="s">
        <v>73</v>
      </c>
      <c r="G132" s="47" t="s">
        <v>72</v>
      </c>
      <c r="H132" s="48" t="s">
        <v>73</v>
      </c>
      <c r="I132" s="47" t="s">
        <v>74</v>
      </c>
      <c r="J132" s="48" t="s">
        <v>75</v>
      </c>
      <c r="K132" s="47" t="s">
        <v>62</v>
      </c>
      <c r="L132" s="49">
        <v>70</v>
      </c>
      <c r="M132" s="16">
        <v>710000000</v>
      </c>
      <c r="N132" s="12" t="s">
        <v>38</v>
      </c>
      <c r="O132" s="17" t="s">
        <v>68</v>
      </c>
      <c r="P132" s="47" t="s">
        <v>32</v>
      </c>
      <c r="Q132" s="49"/>
      <c r="R132" s="80" t="s">
        <v>83</v>
      </c>
      <c r="S132" s="49" t="s">
        <v>78</v>
      </c>
      <c r="T132" s="49"/>
      <c r="U132" s="49"/>
      <c r="V132" s="84"/>
      <c r="W132" s="85"/>
      <c r="X132" s="67">
        <v>8262000</v>
      </c>
      <c r="Y132" s="67">
        <f>X132*1.12</f>
        <v>9253440</v>
      </c>
      <c r="Z132" s="49"/>
      <c r="AA132" s="60">
        <v>2015</v>
      </c>
      <c r="AB132" s="49"/>
    </row>
    <row r="133" spans="1:28">
      <c r="A133" s="32"/>
      <c r="B133" s="18" t="s">
        <v>34</v>
      </c>
      <c r="C133" s="61"/>
      <c r="D133" s="62"/>
      <c r="E133" s="63"/>
      <c r="F133" s="1"/>
      <c r="G133" s="64"/>
      <c r="H133" s="1"/>
      <c r="I133" s="54"/>
      <c r="J133" s="7"/>
      <c r="K133" s="9"/>
      <c r="L133" s="9"/>
      <c r="M133" s="16"/>
      <c r="N133" s="56"/>
      <c r="O133" s="47"/>
      <c r="P133" s="1"/>
      <c r="Q133" s="9"/>
      <c r="R133" s="65"/>
      <c r="S133" s="7"/>
      <c r="T133" s="66"/>
      <c r="U133" s="9"/>
      <c r="V133" s="9"/>
      <c r="W133" s="9"/>
      <c r="X133" s="107">
        <f>SUM(X129:X132)</f>
        <v>60593000</v>
      </c>
      <c r="Y133" s="107">
        <f>SUM(Y129:Y132)</f>
        <v>67864160</v>
      </c>
      <c r="Z133" s="9"/>
      <c r="AA133" s="7"/>
      <c r="AB133" s="68"/>
    </row>
    <row r="134" spans="1:28">
      <c r="A134" s="32"/>
      <c r="B134" s="18" t="s">
        <v>40</v>
      </c>
      <c r="C134" s="19"/>
      <c r="D134" s="20"/>
      <c r="E134" s="21"/>
      <c r="F134" s="21"/>
      <c r="G134" s="22"/>
      <c r="H134" s="21"/>
      <c r="I134" s="21"/>
      <c r="J134" s="21"/>
      <c r="K134" s="23"/>
      <c r="L134" s="23"/>
      <c r="M134" s="24"/>
      <c r="N134" s="25"/>
      <c r="O134" s="24"/>
      <c r="P134" s="26"/>
      <c r="Q134" s="23"/>
      <c r="R134" s="26"/>
      <c r="S134" s="26"/>
      <c r="T134" s="23"/>
      <c r="U134" s="27"/>
      <c r="V134" s="28"/>
      <c r="W134" s="29"/>
      <c r="X134" s="42">
        <f>X133+X127</f>
        <v>73663077.767857134</v>
      </c>
      <c r="Y134" s="42">
        <f>Y133+Y127</f>
        <v>82502647.099999994</v>
      </c>
      <c r="Z134" s="29"/>
      <c r="AA134" s="17"/>
      <c r="AB134" s="16"/>
    </row>
    <row r="135" spans="1:28">
      <c r="A135" s="32"/>
      <c r="B135" s="70"/>
      <c r="C135" s="71"/>
      <c r="D135" s="72"/>
      <c r="E135" s="73"/>
      <c r="F135" s="73"/>
      <c r="G135" s="74"/>
      <c r="H135" s="73"/>
      <c r="I135" s="73"/>
      <c r="J135" s="73"/>
      <c r="K135" s="75"/>
      <c r="L135" s="75"/>
      <c r="M135" s="76"/>
      <c r="N135" s="77"/>
      <c r="O135" s="76"/>
      <c r="P135" s="78"/>
      <c r="Q135" s="75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</row>
    <row r="136" spans="1:28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</row>
    <row r="137" spans="1:28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43"/>
      <c r="Y137" s="44">
        <f>Y11</f>
        <v>57766240.000000007</v>
      </c>
      <c r="Z137" s="32" t="s">
        <v>28</v>
      </c>
      <c r="AA137" s="32"/>
      <c r="AB137" s="32"/>
    </row>
    <row r="138" spans="1:28">
      <c r="X138" s="45"/>
      <c r="Y138" s="46">
        <f>Y134</f>
        <v>82502647.099999994</v>
      </c>
      <c r="Z138" s="33" t="s">
        <v>29</v>
      </c>
    </row>
    <row r="139" spans="1:28">
      <c r="X139" s="46"/>
      <c r="Y139" s="46">
        <v>11428765713.493168</v>
      </c>
    </row>
    <row r="140" spans="1:28">
      <c r="X140" s="46">
        <v>11453502120.593168</v>
      </c>
      <c r="Y140" s="46">
        <f>Y139-Y137+Y138</f>
        <v>11453502120.593168</v>
      </c>
    </row>
    <row r="141" spans="1:28">
      <c r="X141" s="46"/>
      <c r="Y141" s="46">
        <f>X140-Y140</f>
        <v>0</v>
      </c>
    </row>
    <row r="142" spans="1:28">
      <c r="X142" s="46"/>
      <c r="Y142" s="46"/>
    </row>
    <row r="143" spans="1:28">
      <c r="X143" s="46"/>
      <c r="Y143" s="46"/>
    </row>
    <row r="144" spans="1:28">
      <c r="X144" s="46"/>
      <c r="Y144" s="46"/>
    </row>
    <row r="145" spans="24:24">
      <c r="X145" s="31"/>
    </row>
    <row r="146" spans="24:24">
      <c r="X146" s="31"/>
    </row>
    <row r="147" spans="24:24">
      <c r="X147" s="31"/>
    </row>
    <row r="148" spans="24:24">
      <c r="X148" s="31"/>
    </row>
    <row r="149" spans="24:24">
      <c r="X149" s="31"/>
    </row>
    <row r="150" spans="24:24">
      <c r="X150" s="31"/>
    </row>
    <row r="151" spans="24:24">
      <c r="X151" s="31"/>
    </row>
    <row r="152" spans="24:24">
      <c r="X152" s="31"/>
    </row>
    <row r="153" spans="24:24">
      <c r="X153" s="31"/>
    </row>
    <row r="154" spans="24:24">
      <c r="X154" s="31"/>
    </row>
    <row r="155" spans="24:24">
      <c r="X155" s="31"/>
    </row>
    <row r="156" spans="24:24">
      <c r="X156" s="31"/>
    </row>
    <row r="157" spans="24:24">
      <c r="X157" s="31"/>
    </row>
    <row r="158" spans="24:24">
      <c r="X158" s="31"/>
    </row>
    <row r="159" spans="24:24">
      <c r="X159" s="31"/>
    </row>
    <row r="160" spans="24:24">
      <c r="X160" s="31"/>
    </row>
    <row r="161" spans="24:24">
      <c r="X161" s="31"/>
    </row>
    <row r="162" spans="24:24">
      <c r="X162" s="31"/>
    </row>
    <row r="163" spans="24:24">
      <c r="X163" s="31"/>
    </row>
    <row r="164" spans="24:24">
      <c r="X164" s="31"/>
    </row>
    <row r="165" spans="24:24">
      <c r="X165" s="31"/>
    </row>
    <row r="166" spans="24:24">
      <c r="X166" s="31"/>
    </row>
    <row r="167" spans="24:24">
      <c r="X167" s="31"/>
    </row>
    <row r="168" spans="24:24">
      <c r="X168" s="31"/>
    </row>
    <row r="169" spans="24:24">
      <c r="X169" s="31"/>
    </row>
    <row r="170" spans="24:24">
      <c r="X170" s="31"/>
    </row>
    <row r="171" spans="24:24">
      <c r="X171" s="31"/>
    </row>
    <row r="172" spans="24:24">
      <c r="X172" s="31"/>
    </row>
    <row r="173" spans="24:24">
      <c r="X173" s="31"/>
    </row>
    <row r="174" spans="24:24">
      <c r="X174" s="31"/>
    </row>
  </sheetData>
  <autoFilter ref="A6:AB134"/>
  <mergeCells count="1">
    <mergeCell ref="B4:AB4"/>
  </mergeCells>
  <hyperlinks>
    <hyperlink ref="D61" r:id="rId1" display="http://enstru.skc.kz/ru/ntru/detail/?kpved=32.99.15.00.00.00.11.35.1"/>
    <hyperlink ref="F72" r:id="rId2" display="http://sozdik.kz/ru/dictionary/translate/kk/ru/сүйеуіш/"/>
  </hyperlinks>
  <pageMargins left="0.70866141732283472" right="0.70866141732283472" top="0.74803149606299213" bottom="0.74803149606299213" header="0.31496062992125984" footer="0.31496062992125984"/>
  <pageSetup paperSize="8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2015-04-16T12:16:02Z</dcterms:modified>
</cp:coreProperties>
</file>