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365" windowWidth="14805" windowHeight="6750"/>
  </bookViews>
  <sheets>
    <sheet name="Лист1" sheetId="1" r:id="rId1"/>
    <sheet name="Лист2" sheetId="2" r:id="rId2"/>
    <sheet name="Лист3" sheetId="3" r:id="rId3"/>
  </sheets>
  <definedNames>
    <definedName name="_xlnm._FilterDatabase" localSheetId="0" hidden="1">Лист1!$A$6:$AB$42</definedName>
  </definedNames>
  <calcPr calcId="145621"/>
</workbook>
</file>

<file path=xl/calcChain.xml><?xml version="1.0" encoding="utf-8"?>
<calcChain xmlns="http://schemas.openxmlformats.org/spreadsheetml/2006/main">
  <c r="Y45" i="1" l="1"/>
  <c r="Y44" i="1"/>
  <c r="Y42" i="1"/>
  <c r="X42" i="1"/>
  <c r="Y41" i="1"/>
  <c r="X41" i="1"/>
  <c r="Y34" i="1"/>
  <c r="X34" i="1"/>
  <c r="Y30" i="1"/>
  <c r="X30" i="1"/>
  <c r="Y15" i="1"/>
  <c r="X15" i="1"/>
  <c r="Y14" i="1"/>
  <c r="X14" i="1"/>
  <c r="Y11" i="1"/>
  <c r="X11" i="1"/>
  <c r="Y40" i="1"/>
  <c r="Y39" i="1"/>
  <c r="X29" i="1"/>
  <c r="Y29" i="1" s="1"/>
  <c r="X28" i="1"/>
  <c r="Y28" i="1" s="1"/>
  <c r="X27" i="1"/>
  <c r="Y27" i="1" s="1"/>
  <c r="X26" i="1"/>
  <c r="Y26" i="1" s="1"/>
  <c r="X25" i="1"/>
  <c r="Y25" i="1" s="1"/>
  <c r="X24" i="1"/>
  <c r="Y24" i="1" s="1"/>
  <c r="X23" i="1"/>
  <c r="Y23" i="1" s="1"/>
  <c r="X22" i="1"/>
  <c r="Y22" i="1" s="1"/>
  <c r="X21" i="1"/>
  <c r="Y21" i="1" s="1"/>
  <c r="X20" i="1"/>
  <c r="Y20" i="1" s="1"/>
  <c r="Y38" i="1" l="1"/>
  <c r="X19" i="1"/>
  <c r="Y19" i="1" s="1"/>
  <c r="X10" i="1"/>
  <c r="Y10" i="1" s="1"/>
  <c r="Y37" i="1"/>
  <c r="Y33" i="1"/>
  <c r="Y32" i="1"/>
  <c r="Y36" i="1"/>
  <c r="X18" i="1" l="1"/>
  <c r="Y18" i="1" s="1"/>
  <c r="X9" i="1"/>
  <c r="Y9" i="1" s="1"/>
  <c r="Y47" i="1" l="1"/>
  <c r="Y48" i="1" s="1"/>
</calcChain>
</file>

<file path=xl/sharedStrings.xml><?xml version="1.0" encoding="utf-8"?>
<sst xmlns="http://schemas.openxmlformats.org/spreadsheetml/2006/main" count="434" uniqueCount="212">
  <si>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</si>
  <si>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</si>
  <si>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</si>
  <si>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</si>
  <si>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</si>
  <si>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</si>
  <si>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</si>
  <si>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</si>
  <si>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</si>
  <si>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</si>
  <si>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</si>
  <si>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</si>
  <si>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</si>
  <si>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</si>
  <si>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</si>
  <si>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</si>
  <si>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</si>
  <si>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</si>
  <si>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</si>
  <si>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</si>
  <si>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</si>
  <si>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</si>
  <si>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</si>
  <si>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</si>
  <si>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</si>
  <si>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</si>
  <si>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</si>
  <si>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Включить следующие позиции:</t>
  </si>
  <si>
    <t>Исключить следующие позиции:</t>
  </si>
  <si>
    <t>-</t>
  </si>
  <si>
    <t>+</t>
  </si>
  <si>
    <t>Приложение 1</t>
  </si>
  <si>
    <t>3. Услуги</t>
  </si>
  <si>
    <t>итого по услугам</t>
  </si>
  <si>
    <t>АО "РД "КазМунайГаз"</t>
  </si>
  <si>
    <t>г.Астана, пр.Кабанбай батыра 17</t>
  </si>
  <si>
    <t>г.Астана</t>
  </si>
  <si>
    <t>ЦПЭ</t>
  </si>
  <si>
    <t>итого по товарам</t>
  </si>
  <si>
    <t>1. Товары</t>
  </si>
  <si>
    <t>итого исключить</t>
  </si>
  <si>
    <t>итого включить</t>
  </si>
  <si>
    <t>САД</t>
  </si>
  <si>
    <t>DDP</t>
  </si>
  <si>
    <t>Авансовый платеж - 0%, оставшаяся часть в течение 30 р.д. с момента подписания акта приема-передачи</t>
  </si>
  <si>
    <t>ЭОТТ</t>
  </si>
  <si>
    <t>ОИ</t>
  </si>
  <si>
    <t>С даты заключения договора и до 31 декабря 2014 года</t>
  </si>
  <si>
    <t>ЭОТ</t>
  </si>
  <si>
    <t>ДЛЗиМС</t>
  </si>
  <si>
    <t>столбец - 11, 14</t>
  </si>
  <si>
    <t>с даты заключения договора по 31 декабря 2014 года</t>
  </si>
  <si>
    <t>ОВХ</t>
  </si>
  <si>
    <t>июль, август 2014 года</t>
  </si>
  <si>
    <t>столбец - 7, 11, 14</t>
  </si>
  <si>
    <t>авансовый платеж - 0%, оставшаяся часть в течение 30 р.д. с момента подписания акта приема-передачи</t>
  </si>
  <si>
    <t>19.20.21.00.00.00.11.60.1</t>
  </si>
  <si>
    <t>Бензин</t>
  </si>
  <si>
    <t>Неэтилированный и этилированный, произведенный для двигателей с искровым зажиганием: АИ-95</t>
  </si>
  <si>
    <t>Ұшқыннан оталатын двигателдер үшін өндірілген этилді емес және этилді: АИ-95</t>
  </si>
  <si>
    <t>Высокооктановый автомобильный бензин АИ-95</t>
  </si>
  <si>
    <t>Жоғары октанды АИ-95 автомиль бензині</t>
  </si>
  <si>
    <t xml:space="preserve"> июль 2014 года</t>
  </si>
  <si>
    <t>авансовый платеж - 30%, оставшаяся часть в течение 30 р.д. с момента подписания акта приема-передачи</t>
  </si>
  <si>
    <t>литр</t>
  </si>
  <si>
    <t>ОТПХ</t>
  </si>
  <si>
    <t>81 Т</t>
  </si>
  <si>
    <t>IX изменения и дополнения в План закупок товаров, работ и услуг  АО «РД «КазМунайГаз» на 2014 год</t>
  </si>
  <si>
    <t>4-1 Т</t>
  </si>
  <si>
    <t>26.20.13.00.00.01.51.20.1</t>
  </si>
  <si>
    <t xml:space="preserve">Сервер </t>
  </si>
  <si>
    <t>Сетевой общего назначения, сверхплотный с горизонтальным масштабированием ресурсов (blade), Предназначен для формирования структурированного серверного пула с максимальной плотностью монтажа компонентов. Предполагает постановку в специальные корпуса-полки с централизованной системой сетевых коммуникаций, энергопитания, охлаждения и управления, которые вынесены и обобщены в корзине для уменьшения занимаемого пространства. Корзина (англ. enclosure) — шасси для блейд-серверов, предоставляющая им доступ к общим компонентам.</t>
  </si>
  <si>
    <t>Тым тығыз, ресурстарды көлденең масштабтайтын, жалпы арналған желілік (blade), Құрамбірліктерді құрастырудың барынша тығыздығымен құрылымдалған серверлік пулды қалыптастыруға арналған. Желілік коммуникациялар, энергиямен қоректендіру, алатын орынды азайту үшін шығарылып себетке жинақталған салқындату және басқарудың орталықтандырылған жүйесімен арнайы корпус сөрелерге орнатуды болжайды. Себет (ағылш. enclosure) — оларға жалпы құрамбірліктерге қол жеткіздіре алатын блейд-серверлерге арналған шасси.</t>
  </si>
  <si>
    <t>Сервер двухпроцессорный с жесткими дисками для блейд-системы</t>
  </si>
  <si>
    <t>Блейд-жүйесіне арналған екі-процессорлық сервері  қатты дискілерімен</t>
  </si>
  <si>
    <t>июнь, июль 2014 года</t>
  </si>
  <si>
    <t>с момента подписания до 31.08.2014 года</t>
  </si>
  <si>
    <t>штука</t>
  </si>
  <si>
    <t>с момента подписания до 30.09.2014 года</t>
  </si>
  <si>
    <t>4-2 Т</t>
  </si>
  <si>
    <t>Услуги аудита информационной безопасности</t>
  </si>
  <si>
    <t>Ақпараттың қауіпсіздік аудит қызметтері</t>
  </si>
  <si>
    <t>Аудит информационной безопасности</t>
  </si>
  <si>
    <t>Ақпарат қауіпсіздігінің аудиті</t>
  </si>
  <si>
    <t xml:space="preserve"> г.Астана</t>
  </si>
  <si>
    <r>
      <t xml:space="preserve">Услуги по проведению репутационного аудита в 2014 году.                              </t>
    </r>
    <r>
      <rPr>
        <sz val="10"/>
        <color indexed="8"/>
        <rFont val="Times New Roman"/>
        <family val="1"/>
        <charset val="204"/>
      </rPr>
      <t>Проведение репутационного аудита в 2014 году, разработка стратегии коммуникаций в интересах Компании, систематизация всех публичных коммуникаций.</t>
    </r>
  </si>
  <si>
    <t xml:space="preserve">2014 жылы репутациялық аудит жүргізу. 2014 жылы репутациялық аудит жүргізу және Компанияның мүддесі үшін коммунакациялар стратегиясын әзірлеу, барлық жариялы коммуникацияларды жүйелендіру.  </t>
  </si>
  <si>
    <t>170 У</t>
  </si>
  <si>
    <t>ДСО</t>
  </si>
  <si>
    <t>2. Работы</t>
  </si>
  <si>
    <t>итого по работам</t>
  </si>
  <si>
    <t>41.00.40.20.10.00.00</t>
  </si>
  <si>
    <t>Работы строительные по ремонту административного здания</t>
  </si>
  <si>
    <t>Әкімшілік ғимараттарды жөндеу бойынша құрылыс жұмыстары</t>
  </si>
  <si>
    <t>Комплекс работ по ремонту административного здания офисного типа</t>
  </si>
  <si>
    <t>Кеңселік үлгідегі әкімшілік ғимараттарды жөндеу бойынша жұмыстар кешені</t>
  </si>
  <si>
    <t>Работы строительные по ремонту актового зала в административном здании АО "РД "КазМунайГаз" по адресу: г. Астана, проспект Кабанбай батыра 17</t>
  </si>
  <si>
    <t xml:space="preserve">Астана қаласы, Қабанбай батыр даңғылы 17  мекен-жайы бойынша орналасқан «ҚазМұнайгаз» БӨ» АҚ әкімшілік ғимаратындағы акт залын жөндеу жөніндегі құрылыс жұмыстары </t>
  </si>
  <si>
    <t>43.99.90.20.10.10.00</t>
  </si>
  <si>
    <t>Ремонт входных групп административно-бытового здания</t>
  </si>
  <si>
    <t>Әкімшілік-тұрмыстық ғимараттың кіріс топтарын жөндеу</t>
  </si>
  <si>
    <t>Ремонт входной группы административного здания АО "РД "КазМунайГаз" по адресу: г. Астана, проспект Кабанбай батыра 17</t>
  </si>
  <si>
    <t>Астана қаласы, Қабанбай батыр даңғылы 17  мекен-жайы бойынша орналасқан «ҚазМұнайгаз» БӨ» АҚ әкімшілік ғимаратының кіреберісін жөндеу </t>
  </si>
  <si>
    <t>ДУРП</t>
  </si>
  <si>
    <t>6 Р</t>
  </si>
  <si>
    <t>7 Р</t>
  </si>
  <si>
    <t>85.59.19.10.00.00.00</t>
  </si>
  <si>
    <t>Услуги образовательные по подготовке, переподготовке и повышению квалификации работников</t>
  </si>
  <si>
    <t>Қызметкерлерді даярлау, қайта даярлау және біліктілігін жетілдіру бойынша білім беру қызметтері</t>
  </si>
  <si>
    <t>Подготовка, переподготовка и повышение квалификации работников,включая организацию обучающих тренингов и семинаров</t>
  </si>
  <si>
    <t>Оқыту тренингтері мен семинарларын ұйымдастыруды қоса алғанда, қызметкерлерді даярлау, қайта даярлау және біліктілігін жетілдіру</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</si>
  <si>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</si>
  <si>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өызмет көрсетулер</t>
  </si>
  <si>
    <t>РК, страны ближнего и дальнего зарубежья</t>
  </si>
  <si>
    <t>171 У</t>
  </si>
  <si>
    <t>81-1 Т</t>
  </si>
  <si>
    <t>С даты заключения договора и до 30 сентября 2014 года</t>
  </si>
  <si>
    <t>столбец - 11, 14, 18, 20, 21</t>
  </si>
  <si>
    <t>70.10.10.10.00.00.00</t>
  </si>
  <si>
    <t>Басқару қызметтері</t>
  </si>
  <si>
    <t>Басқару қызметтерін және басқа бөлімдерді қадағалау жұмыстарын ұйымдастыруға жәрдем көрсету</t>
  </si>
  <si>
    <t>Представление интересов РД КМГ или группы РД КМГ в гос.органах, обеспечение доступа к объемам транспортировки сырой нефти по  трубопроводам КТК и КТО, предоставление права на участие и первого отказа по приобретению права недропользования на территории РК, содействие в организации научно-исследовательских и опытно-конструкторских работ по существующим и возникающим проблемам на разрабатываемых месторождениях РД КМГ или группы РД КМГ.</t>
  </si>
  <si>
    <t>Мемлекеттік органдарда ҚМГ БӨ-нің немесе ҚМГ БӨ топтарының мүдделерін білдіру, шикі мұнайды КҚК мен ҚТО құбыр желілері бойынша тасымалдау ауқымдарына қол жеткізуді қамтамасыз ету, ҚР аумағында жер қойнауын пайдалану құқықтарын алуға қатысу және одан бірінші болып бастарту құқықтарын ұсыну, ҚМГ БӨ-нің немесе ҚМГ БӨ топтарының игерілетін кен орындарындағы орын алған және пайда болатын  проблемалар бойынша ғылыми-зерттеу және тәжірибе-конструкторлық жұмыстарды ұйымдастыруға жәрдем көрсету.</t>
  </si>
  <si>
    <t>авансовый платеж - 0%, оставшаяся часть в течение 10 р.д. с момента подписания акта приема-передачи</t>
  </si>
  <si>
    <t>Дказ</t>
  </si>
  <si>
    <t>172 У</t>
  </si>
  <si>
    <t>14.19.22.00.00.00.28.01.1</t>
  </si>
  <si>
    <t>Жиынтық (футболка және спорттық трусылар)</t>
  </si>
  <si>
    <t>Мақта-матадан тігілген</t>
  </si>
  <si>
    <t xml:space="preserve"> волейбльные мужские - 8, волейбольные женские -8, баскетбольные мужские - 8, теннисные мужские - 1, теннисные женские -1</t>
  </si>
  <si>
    <t>Футбол ойыны үшін Ерлерге арналған - 8, волейбол ойыны үшін ерлерге арналған - 8, волейбол ойыны үшін әйелдерге арналған - 8, баскетбол ойыны үшін ерлерге арналған - 8, теннис ойыны үшін ерлерге арналған - 1, теннис ойыны үшін әйелдерге арналған - 1</t>
  </si>
  <si>
    <t xml:space="preserve"> С даты заключения договора и до 31 августа 2014г.</t>
  </si>
  <si>
    <t>комплект</t>
  </si>
  <si>
    <t>14.19.22.00.00.00.26.20.1</t>
  </si>
  <si>
    <t>Футболка</t>
  </si>
  <si>
    <t>Спортттық, ерлерге арналған мақта-матадан тігілген</t>
  </si>
  <si>
    <t>Повседневная футболка, классический крой, 100% - хлопок</t>
  </si>
  <si>
    <t>Күнделікті киюге арналған футболка, классикалық пішім, 100% - мақта</t>
  </si>
  <si>
    <t>14.19.22.00.00.00.26.23.1</t>
  </si>
  <si>
    <t>Спорттық, әйелдерге арналған мақта-матадан тігілген</t>
  </si>
  <si>
    <t>15.20.29.20.20.10.10.10.1</t>
  </si>
  <si>
    <t>Кроссовки</t>
  </si>
  <si>
    <t>Кроссовкалар</t>
  </si>
  <si>
    <t xml:space="preserve">Ерлерге арналған спорттық жазғы </t>
  </si>
  <si>
    <t>Гибкая многослойная подошва из полиуретана с воздушной подушкой под пяткой, обеспечивающий дополнительную амортизацию. Верх из кожи и легкого сетчатого материала с поддерживающими ставками</t>
  </si>
  <si>
    <t>Қосымша аммортизацияны қамтамасыз ететін өкше асты  ауа қабаты бар полиуританнан жасалған иілгіш көп қатпарлы табан. Үстіңгі бөлігі теріден және жеңіл торлы матадан жасалған.</t>
  </si>
  <si>
    <t>пара</t>
  </si>
  <si>
    <t>15.20.29.20.20.20.10.10.1</t>
  </si>
  <si>
    <t>14.19.12.00.00.10.10.40.1</t>
  </si>
  <si>
    <t>Спортивный костюм</t>
  </si>
  <si>
    <t>Спортқа арналған костюм</t>
  </si>
  <si>
    <t>Костюмы спортивные мужские трикотажные из прочей пряжи</t>
  </si>
  <si>
    <t>Басқа да жіптен жасалған  ерлерге арналған спорттық трикотаж костюмдер</t>
  </si>
  <si>
    <t>Модельная конструкция мужского костюма (куртка, брюки) с элементами спортивного стиля с учетом современного направления молодежной моды</t>
  </si>
  <si>
    <t>Жастардың сән үлгісінің заманауи бағыттарын ескере отырып спорт үлгісінің элементтері бар ерлерге арналған костюмнің модельдік конструкциясы (кеудеше, шалбар)</t>
  </si>
  <si>
    <t>14.19.12.00.00.30.10.40.1</t>
  </si>
  <si>
    <t>Костюмы спортивные женские трикотажные из прочей пряжи</t>
  </si>
  <si>
    <t xml:space="preserve">Басқа да жіптен жасалған әйелдерге арналған спорттық трикотаж костюмдер </t>
  </si>
  <si>
    <t>Модельная конструкция женского костюма (куртка, брюки) с элементами спортивного стиля с учетом современного направления молодежной моды</t>
  </si>
  <si>
    <t>14.19.12.00.00.50.05.01.1</t>
  </si>
  <si>
    <t>Кимоно</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</si>
  <si>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</si>
  <si>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                   Белого - 3 и синего - 3 цветов.</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</si>
  <si>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 Ақ - 3 және қызыл - 3 түстер.</t>
  </si>
  <si>
    <t>15.12.12.00.00.00.35.50.1</t>
  </si>
  <si>
    <t>Сумка спортивная</t>
  </si>
  <si>
    <t>Спорттық сөмке</t>
  </si>
  <si>
    <t>Су сіңірмейтін полиэфирлік материалдан жасалған</t>
  </si>
  <si>
    <t xml:space="preserve">Большая спортивная сумка из прочного полиэстера. Регулируемый по длине ремень с мягким наплечником. Мягкие ручки. Боковое вентилируемое отделение на молнии для обуви. Один боковой карман из сетки. Вместительное основное отделение. Так же предусмотрены зоны на внешней поверхности сумки для нанесения информации или логотипа. Миниатюрные пластиковые ножки на дне сумки для лучшей устойчивости. </t>
  </si>
  <si>
    <t xml:space="preserve">Мықты  полиэстерден жасалған үлкен спорттық сөмке. Жұмсақ иықбауы бар ұзындығы бойынша реттелетін белбеу. Тұтқасы жұмсақ. Аяқ-киімге арналған сыдырма ілгегі бар бүйірлі ауа кіретін бөлігі бар. Тордан жасалған бүйірлі бір қалта. Негізгі бөлігі сыйымды. Сондай-ақ, сөмкенің сыртқы беткейінде ақпарат немесе логотип қою үшін орындар көзделген. Сөмкенің түбінде тұрақтылықты сақтайтын шағын пластик аяқтар </t>
  </si>
  <si>
    <t>13.92.14.00.00.00.15.60.1</t>
  </si>
  <si>
    <t xml:space="preserve">Белье туалетное из прочих тканей, в том числе, смешанных </t>
  </si>
  <si>
    <t xml:space="preserve">Араласты қоса алғанда басқа да маталардан жасалған туалет бұйымдары </t>
  </si>
  <si>
    <t xml:space="preserve">Араласты қоса алғанда басқа да маталардан өлшемі 100х150 сүлгі  </t>
  </si>
  <si>
    <t>Спортивное, антибактериальное, легкое и быстро сохнущее полотенце из микрофибры.           Размер 100х150</t>
  </si>
  <si>
    <t>Спорттық, бактерияға қарсы, жеңіл және тез кебетін микрофибрадан жасалған сүлгі. Өлшемі 100х150</t>
  </si>
  <si>
    <t>Комплект (футболка и трусы) спортивные</t>
  </si>
  <si>
    <t>из хлопчатобумажных тканей</t>
  </si>
  <si>
    <t>спортивная, мужская из хлопчатобумажных тканей</t>
  </si>
  <si>
    <t>спортивная, женская из хлопчатобумажных тканей</t>
  </si>
  <si>
    <t>спортивные летние мужские</t>
  </si>
  <si>
    <t>спортивные летние женские</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</si>
  <si>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</si>
  <si>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из полиэфирной ткани,  с водоотталкивающей пропиткой</t>
  </si>
  <si>
    <t>Полотенце из прочих тканей, в том числе, смешанных, размером 100*150</t>
  </si>
  <si>
    <t>82 Т</t>
  </si>
  <si>
    <t>83 Т</t>
  </si>
  <si>
    <t>84 Т</t>
  </si>
  <si>
    <t>85 Т</t>
  </si>
  <si>
    <t>86 Т</t>
  </si>
  <si>
    <t>87 Т</t>
  </si>
  <si>
    <t>88 Т</t>
  </si>
  <si>
    <t>89 Т</t>
  </si>
  <si>
    <t>90 Т</t>
  </si>
  <si>
    <t>91 Т</t>
  </si>
  <si>
    <t>ДРНиН</t>
  </si>
  <si>
    <t>116 У</t>
  </si>
  <si>
    <t>71.20.12.18.00.00.00</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</si>
  <si>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</si>
  <si>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</si>
  <si>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</si>
  <si>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</si>
  <si>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январь, февраль 2014 года</t>
  </si>
  <si>
    <t>авансовый платеж - 100%</t>
  </si>
  <si>
    <t>столбец - 14, 20, 21</t>
  </si>
  <si>
    <t>116-1 У</t>
  </si>
  <si>
    <t>с даты заключения договора по июль 2014 года</t>
  </si>
  <si>
    <t>173 У</t>
  </si>
  <si>
    <t>к приказу АО "РД "КазМунайГаз" № 162/П от 11.07.2014 года</t>
  </si>
  <si>
    <t>70.22.30.40.00.00.00</t>
  </si>
  <si>
    <t xml:space="preserve">Услуга головной компании </t>
  </si>
  <si>
    <t xml:space="preserve">Услуга головной компании по наблюдению и управлению другими подразделениями компании или предприятия; осуществление стратегического и организационного планирования и принятия решений относительно роли компании или предприятия; установление операционного контроля и управление ежедневными операциями соответствующих подразделений.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</si>
</sst>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quot;р.&quot;_-;\-* #,##0.00&quot;р.&quot;_-;_-* &quot;-&quot;??&quot;р.&quot;_-;_-@_-"/>
    <numFmt numFmtId="43" formatCode="_-* #,##0.00_р_._-;\-* #,##0.00_р_._-;_-* &quot;-&quot;??_р_.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_);[Red]&quot;($&quot;#,##0\)"/>
    <numFmt numFmtId="170" formatCode="\+0.0;\-0.0"/>
    <numFmt numFmtId="171" formatCode="\+0.0%;\-0.0%"/>
    <numFmt numFmtId="172" formatCode="_-* #,##0.00&quot;р.&quot;_-;\-* #,##0.00&quot;р.&quot;_-;_-* \-??&quot;р.&quot;_-;_-@_-"/>
    <numFmt numFmtId="173" formatCode="General_)"/>
    <numFmt numFmtId="174" formatCode="_-* #,##0_р_._-;\-* #,##0_р_._-;_-* \-_р_._-;_-@_-"/>
    <numFmt numFmtId="175" formatCode="_-* #,##0.00_р_._-;\-* #,##0.00_р_._-;_-* \-??_р_._-;_-@_-"/>
    <numFmt numFmtId="176" formatCode="0.0"/>
    <numFmt numFmtId="177" formatCode="_-* #,##0.00\ [$€]_-;\-* #,##0.00\ [$€]_-;_-* &quot;-&quot;??\ [$€]_-;_-@_-"/>
    <numFmt numFmtId="178" formatCode="&quot;€&quot;#,##0;[Red]\-&quot;€&quot;#,##0"/>
    <numFmt numFmtId="179" formatCode="#,##0.00_ ;[Red]\-#,##0.00\ "/>
  </numFmts>
  <fonts count="6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Times New Roman"/>
      <family val="1"/>
      <charset val="204"/>
    </font>
    <font>
      <b/>
      <sz val="10"/>
      <name val="Times New Roman"/>
      <family val="1"/>
      <charset val="204"/>
    </font>
    <font>
      <sz val="10"/>
      <name val="Times New Roman"/>
      <family val="1"/>
      <charset val="204"/>
    </font>
    <font>
      <sz val="10"/>
      <name val="Arial"/>
      <family val="2"/>
      <charset val="204"/>
    </font>
    <font>
      <sz val="10"/>
      <name val="Helv"/>
    </font>
    <font>
      <sz val="10"/>
      <name val="Arial"/>
      <family val="2"/>
      <charset val="204"/>
    </font>
    <font>
      <sz val="10"/>
      <name val="MS Sans Serif"/>
      <family val="2"/>
      <charset val="204"/>
    </font>
    <font>
      <sz val="12"/>
      <name val="Times New Roman"/>
      <family val="1"/>
      <charset val="204"/>
    </font>
    <font>
      <b/>
      <sz val="10"/>
      <color rgb="FFFF0000"/>
      <name val="Times New Roman"/>
      <family val="1"/>
      <charset val="204"/>
    </font>
    <font>
      <sz val="10"/>
      <name val="Arial Cyr"/>
      <family val="2"/>
      <charset val="1"/>
    </font>
    <font>
      <sz val="10"/>
      <name val="Mangal"/>
      <family val="2"/>
      <charset val="204"/>
    </font>
    <font>
      <sz val="10"/>
      <name val="Arial"/>
      <family val="2"/>
      <charset val="1"/>
    </font>
    <font>
      <sz val="8"/>
      <name val="Arial"/>
      <family val="2"/>
      <charset val="1"/>
    </font>
    <font>
      <b/>
      <u/>
      <sz val="10"/>
      <name val="Arial"/>
      <family val="2"/>
      <charset val="204"/>
    </font>
    <font>
      <i/>
      <sz val="10"/>
      <name val="Arial"/>
      <family val="2"/>
      <charset val="204"/>
    </font>
    <font>
      <b/>
      <sz val="10"/>
      <name val="Arial"/>
      <family val="2"/>
      <charset val="204"/>
    </font>
    <font>
      <sz val="1"/>
      <color indexed="8"/>
      <name val="Courier New"/>
      <family val="1"/>
      <charset val="204"/>
    </font>
    <font>
      <b/>
      <sz val="10"/>
      <color indexed="12"/>
      <name val="Arial Cyr"/>
      <family val="2"/>
      <charset val="1"/>
    </font>
    <font>
      <sz val="11"/>
      <color indexed="8"/>
      <name val="Calibri"/>
      <family val="2"/>
      <charset val="204"/>
    </font>
    <font>
      <sz val="8"/>
      <name val="Tahoma"/>
      <family val="2"/>
      <charset val="204"/>
    </font>
    <font>
      <sz val="10"/>
      <name val="Arial Cyr"/>
      <family val="2"/>
      <charset val="204"/>
    </font>
    <font>
      <b/>
      <sz val="1"/>
      <color indexed="8"/>
      <name val="Courier New"/>
      <family val="1"/>
      <charset val="204"/>
    </font>
    <font>
      <b/>
      <sz val="11"/>
      <color indexed="8"/>
      <name val="Calibri"/>
      <family val="2"/>
      <charset val="204"/>
    </font>
    <font>
      <sz val="10"/>
      <name val="Arial CE"/>
      <charset val="238"/>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b/>
      <sz val="11"/>
      <color theme="1"/>
      <name val="Times New Roman"/>
      <family val="1"/>
      <charset val="204"/>
    </font>
    <font>
      <sz val="10"/>
      <name val="Arial"/>
      <family val="2"/>
      <charset val="204"/>
    </font>
    <font>
      <sz val="11"/>
      <color theme="1"/>
      <name val="Calibri"/>
      <family val="2"/>
      <scheme val="minor"/>
    </font>
    <font>
      <b/>
      <i/>
      <sz val="10"/>
      <color indexed="8"/>
      <name val="Times New Roman"/>
      <family val="1"/>
      <charset val="204"/>
    </font>
    <font>
      <sz val="10"/>
      <color rgb="FFFF0000"/>
      <name val="Times New Roman"/>
      <family val="1"/>
      <charset val="204"/>
    </font>
    <font>
      <sz val="11"/>
      <color rgb="FFFF0000"/>
      <name val="Calibri"/>
      <family val="2"/>
      <scheme val="minor"/>
    </font>
    <font>
      <sz val="10"/>
      <color indexed="8"/>
      <name val="Times New Roman"/>
      <family val="1"/>
      <charset val="204"/>
    </font>
    <font>
      <sz val="10"/>
      <color theme="1"/>
      <name val="Times New Roman"/>
      <family val="1"/>
      <charset val="204"/>
    </font>
    <font>
      <sz val="10"/>
      <color indexed="8"/>
      <name val="Arial"/>
      <family val="2"/>
      <charset val="204"/>
    </font>
    <font>
      <sz val="8"/>
      <color rgb="FFFF0000"/>
      <name val="Times New Roman"/>
      <family val="1"/>
      <charset val="204"/>
    </font>
    <font>
      <b/>
      <sz val="10"/>
      <color theme="1"/>
      <name val="Times New Roman"/>
      <family val="1"/>
      <charset val="204"/>
    </font>
    <font>
      <b/>
      <sz val="10"/>
      <color indexed="8"/>
      <name val="Times New Roman"/>
      <family val="1"/>
      <charset val="204"/>
    </font>
    <font>
      <sz val="10"/>
      <color rgb="FFFF0000"/>
      <name val="Arial"/>
      <family val="2"/>
      <charset val="204"/>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44"/>
      </patternFill>
    </fill>
    <fill>
      <patternFill patternType="solid">
        <fgColor indexed="42"/>
      </patternFill>
    </fill>
    <fill>
      <patternFill patternType="solid">
        <fgColor indexed="46"/>
      </patternFill>
    </fill>
    <fill>
      <patternFill patternType="solid">
        <fgColor indexed="27"/>
      </patternFill>
    </fill>
    <fill>
      <patternFill patternType="solid">
        <fgColor indexed="26"/>
      </patternFill>
    </fill>
    <fill>
      <patternFill patternType="solid">
        <fgColor indexed="4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2"/>
        <bgColor indexed="41"/>
      </patternFill>
    </fill>
    <fill>
      <patternFill patternType="lightGray">
        <fgColor indexed="22"/>
        <bgColor indexed="9"/>
      </patternFill>
    </fill>
    <fill>
      <patternFill patternType="solid">
        <fgColor indexed="9"/>
        <bgColor indexed="26"/>
      </patternFill>
    </fill>
    <fill>
      <patternFill patternType="lightGray">
        <fgColor indexed="9"/>
        <bgColor indexed="9"/>
      </patternFill>
    </fill>
    <fill>
      <patternFill patternType="solid">
        <fgColor indexed="31"/>
        <bgColor indexed="41"/>
      </patternFill>
    </fill>
    <fill>
      <patternFill patternType="mediumGray">
        <fgColor indexed="9"/>
        <bgColor indexed="44"/>
      </patternFill>
    </fill>
    <fill>
      <patternFill patternType="solid">
        <fgColor indexed="22"/>
        <bgColor indexed="44"/>
      </patternFill>
    </fill>
    <fill>
      <patternFill patternType="darkUp">
        <fgColor indexed="9"/>
        <bgColor indexed="22"/>
      </patternFill>
    </fill>
    <fill>
      <patternFill patternType="solid">
        <fgColor indexed="26"/>
        <bgColor indexed="9"/>
      </patternFill>
    </fill>
    <fill>
      <patternFill patternType="lightGray">
        <fgColor indexed="43"/>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41"/>
      </patternFill>
    </fill>
    <fill>
      <patternFill patternType="solid">
        <fgColor indexed="55"/>
      </patternFill>
    </fill>
    <fill>
      <patternFill patternType="solid">
        <fgColor indexed="43"/>
      </patternFill>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style="double">
        <color indexed="8"/>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hair">
        <color indexed="8"/>
      </left>
      <right/>
      <top style="hair">
        <color indexed="8"/>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71">
    <xf numFmtId="0" fontId="0" fillId="0" borderId="0"/>
    <xf numFmtId="0" fontId="14" fillId="0" borderId="0"/>
    <xf numFmtId="0" fontId="18" fillId="0" borderId="0"/>
    <xf numFmtId="0" fontId="19" fillId="0" borderId="0"/>
    <xf numFmtId="0" fontId="14" fillId="0" borderId="0"/>
    <xf numFmtId="0" fontId="18" fillId="0" borderId="0"/>
    <xf numFmtId="0" fontId="20" fillId="0" borderId="0"/>
    <xf numFmtId="0" fontId="13" fillId="0" borderId="0"/>
    <xf numFmtId="0" fontId="18" fillId="0" borderId="0"/>
    <xf numFmtId="168" fontId="20"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21" fillId="0" borderId="0"/>
    <xf numFmtId="0" fontId="14" fillId="0" borderId="0"/>
    <xf numFmtId="0" fontId="14" fillId="0" borderId="0"/>
    <xf numFmtId="0" fontId="14" fillId="0" borderId="0"/>
    <xf numFmtId="0" fontId="14" fillId="0" borderId="0"/>
    <xf numFmtId="0" fontId="18" fillId="0" borderId="0"/>
    <xf numFmtId="0" fontId="20" fillId="0" borderId="0"/>
    <xf numFmtId="0" fontId="19" fillId="0" borderId="0"/>
    <xf numFmtId="0" fontId="19" fillId="0" borderId="0"/>
    <xf numFmtId="0" fontId="12" fillId="0" borderId="0"/>
    <xf numFmtId="0" fontId="18" fillId="0" borderId="0"/>
    <xf numFmtId="44" fontId="14" fillId="0" borderId="0" applyFont="0" applyFill="0" applyBorder="0" applyAlignment="0" applyProtection="0"/>
    <xf numFmtId="43" fontId="14" fillId="0" borderId="0" applyFont="0" applyFill="0" applyBorder="0" applyAlignment="0" applyProtection="0"/>
    <xf numFmtId="0" fontId="18" fillId="0" borderId="0"/>
    <xf numFmtId="0" fontId="18" fillId="0" borderId="0"/>
    <xf numFmtId="0" fontId="18" fillId="0" borderId="0"/>
    <xf numFmtId="0" fontId="18" fillId="0" borderId="0"/>
    <xf numFmtId="0" fontId="19" fillId="0" borderId="0"/>
    <xf numFmtId="0" fontId="18" fillId="0" borderId="0"/>
    <xf numFmtId="0" fontId="24" fillId="0" borderId="0"/>
    <xf numFmtId="172" fontId="31" fillId="0" borderId="0">
      <protection locked="0"/>
    </xf>
    <xf numFmtId="172" fontId="31" fillId="0" borderId="0">
      <protection locked="0"/>
    </xf>
    <xf numFmtId="172" fontId="31" fillId="0" borderId="0">
      <protection locked="0"/>
    </xf>
    <xf numFmtId="0" fontId="36" fillId="0" borderId="0">
      <protection locked="0"/>
    </xf>
    <xf numFmtId="0" fontId="36" fillId="0" borderId="0">
      <protection locked="0"/>
    </xf>
    <xf numFmtId="0" fontId="31" fillId="0" borderId="3">
      <protection locked="0"/>
    </xf>
    <xf numFmtId="176" fontId="21" fillId="0" borderId="4" applyFont="0" applyFill="0" applyBorder="0" applyAlignment="0" applyProtection="0">
      <alignment horizontal="center"/>
    </xf>
    <xf numFmtId="0" fontId="33" fillId="3"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2" fontId="21" fillId="0" borderId="0" applyFont="0" applyFill="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4" borderId="0" applyNumberFormat="0" applyBorder="0" applyAlignment="0" applyProtection="0"/>
    <xf numFmtId="0" fontId="39" fillId="15" borderId="0" applyNumberFormat="0" applyBorder="0" applyAlignment="0" applyProtection="0"/>
    <xf numFmtId="0" fontId="39" fillId="4"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169" fontId="25" fillId="0" borderId="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177" fontId="38" fillId="0" borderId="0" applyFont="0" applyFill="0" applyBorder="0" applyAlignment="0" applyProtection="0"/>
    <xf numFmtId="43" fontId="14" fillId="0" borderId="0" applyFont="0" applyFill="0" applyBorder="0" applyAlignment="0" applyProtection="0"/>
    <xf numFmtId="166" fontId="38" fillId="0" borderId="0" applyFont="0" applyFill="0" applyBorder="0" applyAlignment="0" applyProtection="0"/>
    <xf numFmtId="167" fontId="38" fillId="0" borderId="0" applyFont="0" applyFill="0" applyBorder="0" applyAlignment="0" applyProtection="0"/>
    <xf numFmtId="14" fontId="17" fillId="0" borderId="0" applyFont="0" applyFill="0" applyBorder="0" applyAlignment="0" applyProtection="0"/>
    <xf numFmtId="168" fontId="38" fillId="0" borderId="0" applyFont="0" applyFill="0" applyBorder="0" applyAlignment="0" applyProtection="0"/>
    <xf numFmtId="0" fontId="26" fillId="0" borderId="0"/>
    <xf numFmtId="0" fontId="18" fillId="0" borderId="0"/>
    <xf numFmtId="0" fontId="14" fillId="0" borderId="0"/>
    <xf numFmtId="0" fontId="14" fillId="0" borderId="0"/>
    <xf numFmtId="0" fontId="18" fillId="0" borderId="0"/>
    <xf numFmtId="0" fontId="27" fillId="0" borderId="0"/>
    <xf numFmtId="170" fontId="26" fillId="0" borderId="0"/>
    <xf numFmtId="171" fontId="26" fillId="0" borderId="0"/>
    <xf numFmtId="0" fontId="27" fillId="0" borderId="0" applyNumberFormat="0">
      <alignment horizontal="left"/>
    </xf>
    <xf numFmtId="40" fontId="18" fillId="19" borderId="5"/>
    <xf numFmtId="40" fontId="18" fillId="20" borderId="1"/>
    <xf numFmtId="40" fontId="18" fillId="21" borderId="5"/>
    <xf numFmtId="40" fontId="18" fillId="22" borderId="1"/>
    <xf numFmtId="49" fontId="28" fillId="23" borderId="6">
      <alignment horizontal="center"/>
    </xf>
    <xf numFmtId="49" fontId="28" fillId="24" borderId="6">
      <alignment horizontal="center"/>
    </xf>
    <xf numFmtId="49" fontId="18" fillId="23" borderId="6">
      <alignment horizontal="center"/>
    </xf>
    <xf numFmtId="49" fontId="18" fillId="24" borderId="6">
      <alignment horizontal="center"/>
    </xf>
    <xf numFmtId="49" fontId="29" fillId="0" borderId="0"/>
    <xf numFmtId="0" fontId="18" fillId="25" borderId="5"/>
    <xf numFmtId="0" fontId="18" fillId="26" borderId="1"/>
    <xf numFmtId="39" fontId="18" fillId="19" borderId="5"/>
    <xf numFmtId="40" fontId="18" fillId="20" borderId="1"/>
    <xf numFmtId="39" fontId="18" fillId="20" borderId="1"/>
    <xf numFmtId="40" fontId="18" fillId="21" borderId="5"/>
    <xf numFmtId="40" fontId="18" fillId="21" borderId="5"/>
    <xf numFmtId="40" fontId="18" fillId="22" borderId="1"/>
    <xf numFmtId="40" fontId="18" fillId="22" borderId="1"/>
    <xf numFmtId="49" fontId="28" fillId="23" borderId="6">
      <alignment vertical="center"/>
    </xf>
    <xf numFmtId="49" fontId="28" fillId="24" borderId="6">
      <alignment vertical="center"/>
    </xf>
    <xf numFmtId="49" fontId="29" fillId="23" borderId="6">
      <alignment vertical="center"/>
    </xf>
    <xf numFmtId="49" fontId="29" fillId="24" borderId="6">
      <alignment vertical="center"/>
    </xf>
    <xf numFmtId="49" fontId="18" fillId="0" borderId="0">
      <alignment horizontal="right"/>
    </xf>
    <xf numFmtId="49" fontId="30" fillId="0" borderId="1">
      <alignment horizontal="right"/>
    </xf>
    <xf numFmtId="49" fontId="30" fillId="0" borderId="5">
      <alignment horizontal="right"/>
    </xf>
    <xf numFmtId="39" fontId="18" fillId="27" borderId="5"/>
    <xf numFmtId="40" fontId="18" fillId="28" borderId="1"/>
    <xf numFmtId="0" fontId="21" fillId="0" borderId="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32" borderId="0" applyNumberFormat="0" applyBorder="0" applyAlignment="0" applyProtection="0"/>
    <xf numFmtId="173" fontId="24" fillId="0" borderId="7">
      <protection locked="0"/>
    </xf>
    <xf numFmtId="0" fontId="40" fillId="11" borderId="8" applyNumberFormat="0" applyAlignment="0" applyProtection="0"/>
    <xf numFmtId="0" fontId="41" fillId="13" borderId="9" applyNumberFormat="0" applyAlignment="0" applyProtection="0"/>
    <xf numFmtId="0" fontId="42" fillId="13" borderId="8" applyNumberFormat="0" applyAlignment="0" applyProtection="0"/>
    <xf numFmtId="167" fontId="18" fillId="0" borderId="0" applyFont="0" applyFill="0" applyBorder="0" applyAlignment="0" applyProtection="0"/>
    <xf numFmtId="44" fontId="14" fillId="0" borderId="0" applyFont="0" applyFill="0" applyBorder="0" applyAlignment="0" applyProtection="0"/>
    <xf numFmtId="167" fontId="18" fillId="0" borderId="0" applyFont="0" applyFill="0" applyBorder="0" applyAlignment="0" applyProtection="0"/>
    <xf numFmtId="44" fontId="11" fillId="0" borderId="0" applyFont="0" applyFill="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173" fontId="32" fillId="33" borderId="7"/>
    <xf numFmtId="0" fontId="37" fillId="0" borderId="13" applyNumberFormat="0" applyFill="0" applyAlignment="0" applyProtection="0"/>
    <xf numFmtId="0" fontId="18" fillId="0" borderId="0"/>
    <xf numFmtId="0" fontId="43" fillId="34" borderId="14" applyNumberFormat="0" applyAlignment="0" applyProtection="0"/>
    <xf numFmtId="0" fontId="53" fillId="0" borderId="0" applyNumberFormat="0" applyFill="0" applyBorder="0" applyAlignment="0" applyProtection="0"/>
    <xf numFmtId="0" fontId="44" fillId="35" borderId="0" applyNumberFormat="0" applyBorder="0" applyAlignment="0" applyProtection="0"/>
    <xf numFmtId="0" fontId="33" fillId="0" borderId="0"/>
    <xf numFmtId="0" fontId="33" fillId="0" borderId="0"/>
    <xf numFmtId="0" fontId="18" fillId="0" borderId="0"/>
    <xf numFmtId="0" fontId="34" fillId="0" borderId="0"/>
    <xf numFmtId="0" fontId="33" fillId="0" borderId="0"/>
    <xf numFmtId="0" fontId="18" fillId="0" borderId="0"/>
    <xf numFmtId="0" fontId="11" fillId="0" borderId="0"/>
    <xf numFmtId="0" fontId="18" fillId="0" borderId="0"/>
    <xf numFmtId="0" fontId="21" fillId="0" borderId="0"/>
    <xf numFmtId="0" fontId="35" fillId="0" borderId="0"/>
    <xf numFmtId="0" fontId="18" fillId="0" borderId="0"/>
    <xf numFmtId="0" fontId="35" fillId="0" borderId="0"/>
    <xf numFmtId="0" fontId="14" fillId="0" borderId="0"/>
    <xf numFmtId="0" fontId="22" fillId="0" borderId="0"/>
    <xf numFmtId="0" fontId="34" fillId="0" borderId="0"/>
    <xf numFmtId="0" fontId="22"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18" fillId="0" borderId="0"/>
    <xf numFmtId="0" fontId="14" fillId="0" borderId="0"/>
    <xf numFmtId="0" fontId="24" fillId="0" borderId="0"/>
    <xf numFmtId="0" fontId="18" fillId="0" borderId="0"/>
    <xf numFmtId="0" fontId="33"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18" fillId="0" borderId="0"/>
    <xf numFmtId="0" fontId="45" fillId="5" borderId="0" applyNumberFormat="0" applyBorder="0" applyAlignment="0" applyProtection="0"/>
    <xf numFmtId="0" fontId="46" fillId="0" borderId="0" applyNumberFormat="0" applyFill="0" applyBorder="0" applyAlignment="0" applyProtection="0"/>
    <xf numFmtId="0" fontId="18" fillId="10" borderId="15" applyNumberFormat="0" applyFont="0" applyAlignment="0" applyProtection="0"/>
    <xf numFmtId="9" fontId="25" fillId="0" borderId="0" applyFill="0" applyBorder="0" applyAlignment="0" applyProtection="0"/>
    <xf numFmtId="0" fontId="47" fillId="0" borderId="16" applyNumberFormat="0" applyFill="0" applyAlignment="0" applyProtection="0"/>
    <xf numFmtId="0" fontId="26" fillId="0" borderId="0"/>
    <xf numFmtId="0" fontId="24" fillId="0" borderId="0">
      <alignment vertical="top" wrapText="1"/>
    </xf>
    <xf numFmtId="0" fontId="48" fillId="0" borderId="0" applyNumberFormat="0" applyFill="0" applyBorder="0" applyAlignment="0" applyProtection="0"/>
    <xf numFmtId="174" fontId="25" fillId="0" borderId="0" applyFill="0" applyBorder="0" applyAlignment="0" applyProtection="0"/>
    <xf numFmtId="175" fontId="25" fillId="0" borderId="0" applyFill="0" applyBorder="0" applyAlignment="0" applyProtection="0"/>
    <xf numFmtId="43" fontId="14" fillId="0" borderId="0" applyFont="0" applyFill="0" applyBorder="0" applyAlignment="0" applyProtection="0"/>
    <xf numFmtId="168" fontId="18" fillId="0" borderId="0" applyFont="0" applyFill="0" applyBorder="0" applyAlignment="0" applyProtection="0"/>
    <xf numFmtId="175" fontId="25" fillId="0" borderId="0" applyFill="0" applyBorder="0" applyAlignment="0" applyProtection="0"/>
    <xf numFmtId="17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49" fillId="7" borderId="0" applyNumberFormat="0" applyBorder="0" applyAlignment="0" applyProtection="0"/>
    <xf numFmtId="172" fontId="31" fillId="0" borderId="0">
      <protection locked="0"/>
    </xf>
    <xf numFmtId="0" fontId="10" fillId="0" borderId="0"/>
    <xf numFmtId="0" fontId="18" fillId="0" borderId="0"/>
    <xf numFmtId="0" fontId="9" fillId="0" borderId="0"/>
    <xf numFmtId="0" fontId="9" fillId="0" borderId="0"/>
    <xf numFmtId="44" fontId="9" fillId="0" borderId="0" applyFont="0" applyFill="0" applyBorder="0" applyAlignment="0" applyProtection="0"/>
    <xf numFmtId="0" fontId="9" fillId="0" borderId="0"/>
    <xf numFmtId="44" fontId="8" fillId="0" borderId="0" applyFont="0" applyFill="0" applyBorder="0" applyAlignment="0" applyProtection="0"/>
    <xf numFmtId="0" fontId="8" fillId="0" borderId="0"/>
    <xf numFmtId="0" fontId="55" fillId="0" borderId="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55" fillId="0" borderId="0"/>
    <xf numFmtId="0" fontId="18" fillId="0" borderId="0"/>
    <xf numFmtId="44" fontId="6" fillId="0" borderId="0" applyFont="0" applyFill="0" applyBorder="0" applyAlignment="0" applyProtection="0"/>
    <xf numFmtId="0" fontId="6" fillId="0" borderId="0"/>
    <xf numFmtId="175" fontId="25" fillId="0" borderId="0" applyFill="0" applyBorder="0" applyAlignment="0" applyProtection="0"/>
    <xf numFmtId="0" fontId="55" fillId="0" borderId="0"/>
    <xf numFmtId="0" fontId="5" fillId="0" borderId="0"/>
    <xf numFmtId="0" fontId="5" fillId="0" borderId="0"/>
    <xf numFmtId="0" fontId="5"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18"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168" fontId="18" fillId="0" borderId="0" applyFont="0" applyFill="0" applyBorder="0" applyAlignment="0" applyProtection="0"/>
    <xf numFmtId="43" fontId="2" fillId="0" borderId="0" applyFont="0" applyFill="0" applyBorder="0" applyAlignment="0" applyProtection="0"/>
    <xf numFmtId="0" fontId="56" fillId="0" borderId="0"/>
    <xf numFmtId="0" fontId="2" fillId="0" borderId="0"/>
    <xf numFmtId="0" fontId="21" fillId="0" borderId="0"/>
    <xf numFmtId="44" fontId="14"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9" fillId="0" borderId="0"/>
    <xf numFmtId="0" fontId="62" fillId="0" borderId="0"/>
    <xf numFmtId="43" fontId="56" fillId="0" borderId="0" applyFont="0" applyFill="0" applyBorder="0" applyAlignment="0" applyProtection="0"/>
    <xf numFmtId="0" fontId="19" fillId="0" borderId="0"/>
  </cellStyleXfs>
  <cellXfs count="148">
    <xf numFmtId="0" fontId="0" fillId="0" borderId="0" xfId="0"/>
    <xf numFmtId="0" fontId="16" fillId="0" borderId="1" xfId="1"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1" xfId="0" applyFont="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1" xfId="1" applyFont="1" applyFill="1" applyBorder="1" applyAlignment="1">
      <alignment vertical="center" wrapText="1"/>
    </xf>
    <xf numFmtId="4" fontId="16"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14" fontId="16" fillId="0" borderId="1" xfId="1" applyNumberFormat="1" applyFont="1" applyFill="1" applyBorder="1" applyAlignment="1">
      <alignment horizontal="left" vertical="center"/>
    </xf>
    <xf numFmtId="14" fontId="15" fillId="0" borderId="0" xfId="1" applyNumberFormat="1" applyFont="1" applyFill="1" applyBorder="1" applyAlignment="1">
      <alignment horizontal="center" vertical="center" wrapText="1"/>
    </xf>
    <xf numFmtId="0" fontId="17" fillId="0" borderId="1" xfId="14" applyFont="1" applyBorder="1" applyAlignment="1">
      <alignment horizontal="center" vertical="center" wrapText="1"/>
    </xf>
    <xf numFmtId="0" fontId="17" fillId="0" borderId="1" xfId="17" applyFont="1" applyFill="1" applyBorder="1" applyAlignment="1">
      <alignment horizontal="center" vertical="center" wrapText="1"/>
    </xf>
    <xf numFmtId="0" fontId="17" fillId="2" borderId="1" xfId="17" applyFont="1" applyFill="1" applyBorder="1" applyAlignment="1">
      <alignment horizontal="center" vertical="center" wrapText="1"/>
    </xf>
    <xf numFmtId="0" fontId="17" fillId="0" borderId="1" xfId="14" applyFont="1" applyBorder="1" applyAlignment="1">
      <alignment horizontal="center" vertical="center"/>
    </xf>
    <xf numFmtId="0" fontId="17" fillId="0" borderId="1" xfId="17" applyFont="1" applyBorder="1" applyAlignment="1">
      <alignment horizontal="center" vertical="center" wrapText="1"/>
    </xf>
    <xf numFmtId="0" fontId="17" fillId="0" borderId="1" xfId="14" applyFont="1" applyBorder="1" applyAlignment="1">
      <alignment horizontal="center"/>
    </xf>
    <xf numFmtId="0" fontId="18" fillId="0" borderId="1" xfId="17" applyFont="1" applyFill="1" applyBorder="1" applyAlignment="1">
      <alignment horizontal="center" vertical="center" wrapText="1"/>
    </xf>
    <xf numFmtId="0" fontId="17" fillId="0" borderId="2" xfId="14" applyFont="1" applyBorder="1" applyAlignment="1">
      <alignment horizontal="center"/>
    </xf>
    <xf numFmtId="0" fontId="17" fillId="0" borderId="1" xfId="14" applyFont="1" applyBorder="1"/>
    <xf numFmtId="14" fontId="23" fillId="0" borderId="1" xfId="1" applyNumberFormat="1" applyFont="1" applyFill="1" applyBorder="1" applyAlignment="1">
      <alignment horizontal="left" vertical="center"/>
    </xf>
    <xf numFmtId="4" fontId="23" fillId="0" borderId="1" xfId="14" applyNumberFormat="1" applyFont="1" applyBorder="1" applyAlignment="1">
      <alignment horizontal="center" vertical="center"/>
    </xf>
    <xf numFmtId="4" fontId="0" fillId="0" borderId="0" xfId="0" applyNumberFormat="1"/>
    <xf numFmtId="0" fontId="54" fillId="0" borderId="0" xfId="0" applyFont="1"/>
    <xf numFmtId="0" fontId="17" fillId="0" borderId="1" xfId="14" applyFont="1" applyBorder="1" applyAlignment="1">
      <alignment horizontal="center" vertical="center" wrapText="1"/>
    </xf>
    <xf numFmtId="0" fontId="17" fillId="2" borderId="1" xfId="17" applyFont="1" applyFill="1" applyBorder="1" applyAlignment="1">
      <alignment horizontal="center" vertical="center" wrapText="1"/>
    </xf>
    <xf numFmtId="0" fontId="17" fillId="0" borderId="1" xfId="14" applyFont="1" applyBorder="1" applyAlignment="1">
      <alignment horizontal="center" vertical="center"/>
    </xf>
    <xf numFmtId="0" fontId="17" fillId="0" borderId="1" xfId="17" applyFont="1" applyFill="1" applyBorder="1" applyAlignment="1">
      <alignment horizontal="center" vertical="center" wrapText="1"/>
    </xf>
    <xf numFmtId="0" fontId="17" fillId="0" borderId="1" xfId="17" applyFont="1" applyBorder="1" applyAlignment="1">
      <alignment horizontal="center" vertical="center" wrapText="1"/>
    </xf>
    <xf numFmtId="0" fontId="17" fillId="0" borderId="1" xfId="14" applyFont="1" applyBorder="1" applyAlignment="1">
      <alignment horizontal="center"/>
    </xf>
    <xf numFmtId="0" fontId="18" fillId="0" borderId="1" xfId="17" applyFont="1" applyFill="1" applyBorder="1" applyAlignment="1">
      <alignment horizontal="center" vertical="center" wrapText="1"/>
    </xf>
    <xf numFmtId="0" fontId="17" fillId="0" borderId="1" xfId="14" applyFont="1" applyBorder="1"/>
    <xf numFmtId="4" fontId="16" fillId="0" borderId="1" xfId="14" applyNumberFormat="1" applyFont="1" applyBorder="1" applyAlignment="1">
      <alignment horizontal="center" vertical="center"/>
    </xf>
    <xf numFmtId="0" fontId="17" fillId="0" borderId="1" xfId="2" applyFont="1" applyFill="1" applyBorder="1" applyAlignment="1">
      <alignment horizontal="center" vertical="center" wrapText="1"/>
    </xf>
    <xf numFmtId="0" fontId="17" fillId="2" borderId="2" xfId="14" applyFont="1" applyFill="1" applyBorder="1" applyAlignment="1">
      <alignment horizontal="center" vertical="center" wrapText="1"/>
    </xf>
    <xf numFmtId="0" fontId="57" fillId="0" borderId="18" xfId="13" applyFont="1" applyBorder="1" applyAlignment="1">
      <alignment horizontal="center" vertical="top" wrapText="1"/>
    </xf>
    <xf numFmtId="0" fontId="57" fillId="0" borderId="19" xfId="13" applyFont="1" applyBorder="1" applyAlignment="1">
      <alignment horizontal="center" vertical="top" wrapText="1"/>
    </xf>
    <xf numFmtId="0" fontId="58" fillId="2" borderId="1" xfId="20" applyNumberFormat="1" applyFont="1" applyFill="1" applyBorder="1" applyAlignment="1">
      <alignment horizontal="center" vertical="center" wrapText="1"/>
    </xf>
    <xf numFmtId="49" fontId="58" fillId="2" borderId="1" xfId="267" applyNumberFormat="1" applyFont="1" applyFill="1" applyBorder="1" applyAlignment="1">
      <alignment horizontal="center" vertical="center" wrapText="1"/>
    </xf>
    <xf numFmtId="0" fontId="58" fillId="2" borderId="1" xfId="267" applyFont="1" applyFill="1" applyBorder="1" applyAlignment="1">
      <alignment horizontal="center" vertical="center" wrapText="1"/>
    </xf>
    <xf numFmtId="0" fontId="58" fillId="2" borderId="1" xfId="0" applyFont="1" applyFill="1" applyBorder="1" applyAlignment="1">
      <alignment horizontal="center" vertical="center" wrapText="1"/>
    </xf>
    <xf numFmtId="0" fontId="58" fillId="2" borderId="1" xfId="14" applyFont="1" applyFill="1" applyBorder="1" applyAlignment="1">
      <alignment horizontal="center" vertical="center" wrapText="1"/>
    </xf>
    <xf numFmtId="0" fontId="58" fillId="2" borderId="1" xfId="20" applyFont="1" applyFill="1" applyBorder="1" applyAlignment="1">
      <alignment horizontal="center" vertical="center" wrapText="1"/>
    </xf>
    <xf numFmtId="0" fontId="58" fillId="0" borderId="1" xfId="20" applyFont="1" applyFill="1" applyBorder="1" applyAlignment="1">
      <alignment horizontal="center" vertical="center" wrapText="1"/>
    </xf>
    <xf numFmtId="0" fontId="58" fillId="2" borderId="1" xfId="2" applyFont="1" applyFill="1" applyBorder="1" applyAlignment="1">
      <alignment horizontal="center" vertical="center" wrapText="1"/>
    </xf>
    <xf numFmtId="3" fontId="58" fillId="2" borderId="1" xfId="14" applyNumberFormat="1" applyFont="1" applyFill="1" applyBorder="1" applyAlignment="1">
      <alignment horizontal="center" vertical="center" wrapText="1"/>
    </xf>
    <xf numFmtId="0" fontId="58" fillId="2" borderId="1" xfId="14" applyNumberFormat="1" applyFont="1" applyFill="1" applyBorder="1" applyAlignment="1">
      <alignment horizontal="center" vertical="center" wrapText="1"/>
    </xf>
    <xf numFmtId="0" fontId="58" fillId="0" borderId="1" xfId="14" applyFont="1" applyBorder="1"/>
    <xf numFmtId="3" fontId="23" fillId="2" borderId="1" xfId="14" applyNumberFormat="1" applyFont="1" applyFill="1" applyBorder="1" applyAlignment="1">
      <alignment horizontal="center" vertical="center"/>
    </xf>
    <xf numFmtId="0" fontId="58" fillId="2" borderId="2" xfId="14" applyFont="1" applyFill="1" applyBorder="1" applyAlignment="1">
      <alignment horizontal="center" vertical="center" wrapText="1"/>
    </xf>
    <xf numFmtId="3" fontId="59" fillId="0" borderId="0" xfId="0" applyNumberFormat="1" applyFont="1"/>
    <xf numFmtId="0" fontId="58" fillId="2"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3" applyFont="1" applyBorder="1" applyAlignment="1">
      <alignment horizontal="center" vertical="center" wrapText="1"/>
    </xf>
    <xf numFmtId="14" fontId="63" fillId="0" borderId="0" xfId="1" applyNumberFormat="1" applyFont="1" applyFill="1" applyBorder="1" applyAlignment="1">
      <alignment horizontal="center" vertical="center" wrapText="1"/>
    </xf>
    <xf numFmtId="0" fontId="23" fillId="0" borderId="1" xfId="1" applyFont="1" applyFill="1" applyBorder="1" applyAlignment="1">
      <alignment horizontal="center" vertical="center" wrapText="1"/>
    </xf>
    <xf numFmtId="49" fontId="23" fillId="0" borderId="1" xfId="1" applyNumberFormat="1" applyFont="1" applyFill="1" applyBorder="1" applyAlignment="1">
      <alignment horizontal="center" vertical="center" wrapText="1"/>
    </xf>
    <xf numFmtId="0" fontId="23" fillId="0" borderId="1" xfId="1" applyFont="1" applyFill="1" applyBorder="1" applyAlignment="1">
      <alignment vertical="center" wrapText="1"/>
    </xf>
    <xf numFmtId="4" fontId="23" fillId="0" borderId="1" xfId="1" applyNumberFormat="1" applyFont="1" applyFill="1" applyBorder="1" applyAlignment="1">
      <alignment horizontal="center" vertical="center" wrapText="1"/>
    </xf>
    <xf numFmtId="0" fontId="61" fillId="0" borderId="0" xfId="0" applyFont="1" applyBorder="1" applyAlignment="1">
      <alignment horizontal="left" vertical="center"/>
    </xf>
    <xf numFmtId="0" fontId="17" fillId="0" borderId="0" xfId="14" applyFont="1" applyFill="1" applyBorder="1" applyAlignment="1">
      <alignment horizontal="center" vertical="center" wrapText="1"/>
    </xf>
    <xf numFmtId="49" fontId="60" fillId="0" borderId="0" xfId="268" applyNumberFormat="1" applyFont="1" applyFill="1" applyBorder="1" applyAlignment="1">
      <alignment horizontal="center" vertical="center" wrapText="1"/>
    </xf>
    <xf numFmtId="3" fontId="17" fillId="0" borderId="0" xfId="14" applyNumberFormat="1" applyFont="1" applyFill="1" applyBorder="1" applyAlignment="1">
      <alignment horizontal="center" vertical="center" wrapText="1"/>
    </xf>
    <xf numFmtId="0" fontId="17" fillId="0" borderId="0" xfId="15" applyFont="1" applyFill="1" applyBorder="1" applyAlignment="1">
      <alignment horizontal="center" vertical="center" wrapText="1"/>
    </xf>
    <xf numFmtId="0" fontId="17" fillId="0" borderId="0" xfId="14" applyFont="1" applyBorder="1" applyAlignment="1">
      <alignment horizontal="center" vertical="center"/>
    </xf>
    <xf numFmtId="0" fontId="17" fillId="0" borderId="0" xfId="0"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0" xfId="14" applyFont="1" applyBorder="1" applyAlignment="1">
      <alignment horizontal="center" vertical="center" wrapText="1"/>
    </xf>
    <xf numFmtId="0" fontId="17" fillId="36" borderId="0" xfId="0" applyFont="1" applyFill="1" applyBorder="1" applyAlignment="1">
      <alignment horizontal="center" vertical="center" wrapText="1"/>
    </xf>
    <xf numFmtId="3" fontId="17" fillId="36" borderId="0" xfId="0" applyNumberFormat="1" applyFont="1" applyFill="1" applyBorder="1" applyAlignment="1">
      <alignment horizontal="center" vertical="center" wrapText="1"/>
    </xf>
    <xf numFmtId="4" fontId="17" fillId="0" borderId="0" xfId="0" applyNumberFormat="1" applyFont="1" applyBorder="1" applyAlignment="1">
      <alignment horizontal="center" vertical="center"/>
    </xf>
    <xf numFmtId="179" fontId="17" fillId="21" borderId="0" xfId="91" applyNumberFormat="1" applyFont="1" applyBorder="1" applyAlignment="1">
      <alignment horizontal="center" vertical="center"/>
    </xf>
    <xf numFmtId="0" fontId="17" fillId="0" borderId="0" xfId="13" applyFont="1" applyBorder="1" applyAlignment="1">
      <alignment horizontal="center" vertical="center" wrapText="1"/>
    </xf>
    <xf numFmtId="0" fontId="59" fillId="0" borderId="0" xfId="0" applyFont="1"/>
    <xf numFmtId="0" fontId="64" fillId="0" borderId="1" xfId="0" applyFont="1" applyBorder="1" applyAlignment="1">
      <alignment horizontal="left" vertical="center"/>
    </xf>
    <xf numFmtId="0" fontId="16" fillId="0" borderId="1" xfId="14" applyFont="1" applyFill="1" applyBorder="1" applyAlignment="1">
      <alignment horizontal="center" vertical="center" wrapText="1"/>
    </xf>
    <xf numFmtId="49" fontId="65" fillId="0" borderId="1" xfId="268" applyNumberFormat="1" applyFont="1" applyFill="1" applyBorder="1" applyAlignment="1">
      <alignment horizontal="center" vertical="center" wrapText="1"/>
    </xf>
    <xf numFmtId="3" fontId="16" fillId="0" borderId="1" xfId="14" applyNumberFormat="1" applyFont="1" applyFill="1" applyBorder="1" applyAlignment="1">
      <alignment horizontal="center" vertical="center" wrapText="1"/>
    </xf>
    <xf numFmtId="0" fontId="16" fillId="0" borderId="1" xfId="15" applyFont="1" applyFill="1" applyBorder="1" applyAlignment="1">
      <alignment horizontal="center" vertical="center" wrapText="1"/>
    </xf>
    <xf numFmtId="0" fontId="16" fillId="0" borderId="1" xfId="14" applyFont="1" applyBorder="1" applyAlignment="1">
      <alignment horizontal="center" vertical="center"/>
    </xf>
    <xf numFmtId="0" fontId="16"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1" xfId="14" applyFont="1" applyBorder="1" applyAlignment="1">
      <alignment horizontal="center" vertical="center" wrapText="1"/>
    </xf>
    <xf numFmtId="0" fontId="16" fillId="36" borderId="1" xfId="0" applyFont="1" applyFill="1" applyBorder="1" applyAlignment="1">
      <alignment horizontal="center" vertical="center" wrapText="1"/>
    </xf>
    <xf numFmtId="3" fontId="16" fillId="36" borderId="1" xfId="0" applyNumberFormat="1" applyFont="1" applyFill="1" applyBorder="1" applyAlignment="1">
      <alignment horizontal="center" vertical="center" wrapText="1"/>
    </xf>
    <xf numFmtId="4" fontId="16" fillId="0" borderId="1" xfId="0" applyNumberFormat="1" applyFont="1" applyBorder="1" applyAlignment="1">
      <alignment horizontal="center" vertical="center"/>
    </xf>
    <xf numFmtId="179" fontId="16" fillId="21" borderId="1" xfId="91" applyNumberFormat="1" applyFont="1" applyBorder="1" applyAlignment="1">
      <alignment horizontal="center" vertical="center"/>
    </xf>
    <xf numFmtId="0" fontId="61" fillId="0" borderId="1" xfId="0" applyFont="1" applyBorder="1" applyAlignment="1">
      <alignment horizontal="center" vertical="center"/>
    </xf>
    <xf numFmtId="14" fontId="17" fillId="0" borderId="1" xfId="4" applyNumberFormat="1" applyFont="1" applyFill="1" applyBorder="1" applyAlignment="1">
      <alignment horizontal="center" vertical="center"/>
    </xf>
    <xf numFmtId="0" fontId="17" fillId="0" borderId="1" xfId="4" applyFont="1" applyFill="1" applyBorder="1" applyAlignment="1">
      <alignment horizontal="center" vertical="center" wrapText="1"/>
    </xf>
    <xf numFmtId="0" fontId="61" fillId="0" borderId="1" xfId="4" applyFont="1" applyFill="1" applyBorder="1" applyAlignment="1">
      <alignment horizontal="center" vertical="center" wrapText="1"/>
    </xf>
    <xf numFmtId="0" fontId="58" fillId="0" borderId="1" xfId="0" applyFont="1" applyBorder="1" applyAlignment="1">
      <alignment horizontal="center" vertical="center"/>
    </xf>
    <xf numFmtId="0" fontId="58" fillId="0" borderId="1" xfId="4"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1" xfId="2" applyFont="1" applyFill="1" applyBorder="1" applyAlignment="1">
      <alignment horizontal="center" vertical="center" wrapText="1"/>
    </xf>
    <xf numFmtId="0" fontId="58" fillId="0" borderId="1" xfId="14" applyFont="1" applyBorder="1" applyAlignment="1">
      <alignment horizontal="center" vertical="center" wrapText="1"/>
    </xf>
    <xf numFmtId="0" fontId="17" fillId="0" borderId="20" xfId="0" applyFont="1" applyBorder="1" applyAlignment="1">
      <alignment horizontal="center" vertical="center" wrapText="1"/>
    </xf>
    <xf numFmtId="0" fontId="17" fillId="2" borderId="21" xfId="270" applyFont="1" applyFill="1" applyBorder="1" applyAlignment="1">
      <alignment horizontal="left" vertical="center" wrapText="1"/>
    </xf>
    <xf numFmtId="0" fontId="17" fillId="0" borderId="1" xfId="270" applyFont="1" applyFill="1" applyBorder="1" applyAlignment="1">
      <alignment horizontal="center" vertical="center" wrapText="1"/>
    </xf>
    <xf numFmtId="0" fontId="17" fillId="0" borderId="20" xfId="14" applyFont="1" applyBorder="1" applyAlignment="1">
      <alignment horizontal="center" vertical="center"/>
    </xf>
    <xf numFmtId="0" fontId="17" fillId="0" borderId="20" xfId="270" applyFont="1" applyFill="1" applyBorder="1" applyAlignment="1">
      <alignment horizontal="center" vertical="center" wrapText="1"/>
    </xf>
    <xf numFmtId="0" fontId="17" fillId="2" borderId="1" xfId="270" applyFont="1" applyFill="1" applyBorder="1" applyAlignment="1">
      <alignment horizontal="center" vertical="center" wrapText="1"/>
    </xf>
    <xf numFmtId="4" fontId="17" fillId="0" borderId="1" xfId="270" applyNumberFormat="1" applyFont="1" applyFill="1" applyBorder="1" applyAlignment="1">
      <alignment horizontal="center" vertical="center" wrapText="1"/>
    </xf>
    <xf numFmtId="0" fontId="17" fillId="2" borderId="20" xfId="270" applyFont="1" applyFill="1" applyBorder="1" applyAlignment="1">
      <alignment horizontal="center" vertical="center" wrapText="1"/>
    </xf>
    <xf numFmtId="3" fontId="17" fillId="0" borderId="1" xfId="270" applyNumberFormat="1" applyFont="1" applyFill="1" applyBorder="1" applyAlignment="1">
      <alignment horizontal="center" vertical="center" wrapText="1"/>
    </xf>
    <xf numFmtId="3" fontId="17" fillId="0" borderId="1" xfId="269" applyNumberFormat="1" applyFont="1" applyFill="1" applyBorder="1" applyAlignment="1">
      <alignment horizontal="center" vertical="center" wrapText="1"/>
    </xf>
    <xf numFmtId="0" fontId="58" fillId="0" borderId="20" xfId="0" applyFont="1" applyBorder="1" applyAlignment="1">
      <alignment horizontal="center" vertical="center" wrapText="1"/>
    </xf>
    <xf numFmtId="0" fontId="58" fillId="2" borderId="21" xfId="270" applyFont="1" applyFill="1" applyBorder="1" applyAlignment="1">
      <alignment horizontal="left" vertical="center" wrapText="1"/>
    </xf>
    <xf numFmtId="0" fontId="58" fillId="0" borderId="1" xfId="270" applyFont="1" applyFill="1" applyBorder="1" applyAlignment="1">
      <alignment horizontal="center" vertical="center" wrapText="1"/>
    </xf>
    <xf numFmtId="0" fontId="58" fillId="0" borderId="20" xfId="14" applyFont="1" applyBorder="1" applyAlignment="1">
      <alignment horizontal="center" vertical="center"/>
    </xf>
    <xf numFmtId="0" fontId="58" fillId="0" borderId="20" xfId="270" applyFont="1" applyFill="1" applyBorder="1" applyAlignment="1">
      <alignment horizontal="center" vertical="center" wrapText="1"/>
    </xf>
    <xf numFmtId="0" fontId="58" fillId="2" borderId="1" xfId="270" applyFont="1" applyFill="1" applyBorder="1" applyAlignment="1">
      <alignment horizontal="center" vertical="center" wrapText="1"/>
    </xf>
    <xf numFmtId="4" fontId="58" fillId="0" borderId="1" xfId="270" applyNumberFormat="1" applyFont="1" applyFill="1" applyBorder="1" applyAlignment="1">
      <alignment horizontal="center" vertical="center" wrapText="1"/>
    </xf>
    <xf numFmtId="0" fontId="58" fillId="2" borderId="20" xfId="270" applyFont="1" applyFill="1" applyBorder="1" applyAlignment="1">
      <alignment horizontal="center" vertical="center" wrapText="1"/>
    </xf>
    <xf numFmtId="3" fontId="58" fillId="0" borderId="1" xfId="270" applyNumberFormat="1" applyFont="1" applyFill="1" applyBorder="1" applyAlignment="1">
      <alignment horizontal="center" vertical="center" wrapText="1"/>
    </xf>
    <xf numFmtId="3" fontId="58" fillId="0" borderId="1" xfId="269" applyNumberFormat="1" applyFont="1" applyFill="1" applyBorder="1" applyAlignment="1">
      <alignment horizontal="center" vertical="center" wrapText="1"/>
    </xf>
    <xf numFmtId="0" fontId="17" fillId="0" borderId="22" xfId="4" applyFont="1" applyFill="1" applyBorder="1" applyAlignment="1">
      <alignment horizontal="center" vertical="center" wrapText="1"/>
    </xf>
    <xf numFmtId="0" fontId="18" fillId="0" borderId="1" xfId="4" applyFont="1" applyFill="1" applyBorder="1" applyAlignment="1">
      <alignment horizontal="center" vertical="center"/>
    </xf>
    <xf numFmtId="0" fontId="61" fillId="0" borderId="1" xfId="4" applyFont="1" applyFill="1" applyBorder="1" applyAlignment="1">
      <alignment horizontal="center" vertical="center"/>
    </xf>
    <xf numFmtId="0" fontId="17" fillId="0" borderId="1" xfId="13" applyFont="1" applyBorder="1" applyAlignment="1">
      <alignment horizontal="center" vertical="center"/>
    </xf>
    <xf numFmtId="4" fontId="17" fillId="0" borderId="1" xfId="0" applyNumberFormat="1" applyFont="1" applyBorder="1" applyAlignment="1">
      <alignment horizontal="center" vertical="center"/>
    </xf>
    <xf numFmtId="0" fontId="17" fillId="0" borderId="1" xfId="4" applyFont="1" applyBorder="1" applyAlignment="1">
      <alignment horizontal="center" vertical="center"/>
    </xf>
    <xf numFmtId="0" fontId="58" fillId="0" borderId="22" xfId="4" applyFont="1" applyFill="1" applyBorder="1" applyAlignment="1">
      <alignment horizontal="center" vertical="center" wrapText="1"/>
    </xf>
    <xf numFmtId="0" fontId="58" fillId="2" borderId="1" xfId="17" applyFont="1" applyFill="1" applyBorder="1" applyAlignment="1">
      <alignment horizontal="center" vertical="center" wrapText="1"/>
    </xf>
    <xf numFmtId="0" fontId="66" fillId="0" borderId="1" xfId="4" applyFont="1" applyFill="1" applyBorder="1" applyAlignment="1">
      <alignment horizontal="center" vertical="center"/>
    </xf>
    <xf numFmtId="0" fontId="58" fillId="0" borderId="1" xfId="17" applyFont="1" applyFill="1" applyBorder="1" applyAlignment="1">
      <alignment horizontal="center" vertical="center" wrapText="1"/>
    </xf>
    <xf numFmtId="0" fontId="58" fillId="0" borderId="1" xfId="4" applyFont="1" applyFill="1" applyBorder="1" applyAlignment="1">
      <alignment horizontal="center" vertical="center"/>
    </xf>
    <xf numFmtId="0" fontId="58" fillId="0" borderId="1" xfId="13" applyFont="1" applyBorder="1" applyAlignment="1">
      <alignment horizontal="center" vertical="center" wrapText="1"/>
    </xf>
    <xf numFmtId="0" fontId="58" fillId="0" borderId="1" xfId="13" applyFont="1" applyBorder="1" applyAlignment="1">
      <alignment horizontal="center" vertical="center"/>
    </xf>
    <xf numFmtId="4" fontId="58" fillId="0" borderId="1" xfId="0" applyNumberFormat="1" applyFont="1" applyBorder="1" applyAlignment="1">
      <alignment horizontal="center" vertical="center"/>
    </xf>
    <xf numFmtId="0" fontId="58" fillId="0" borderId="1" xfId="4" applyFont="1" applyBorder="1" applyAlignment="1">
      <alignment horizontal="center" vertical="center"/>
    </xf>
    <xf numFmtId="14" fontId="58" fillId="0" borderId="1" xfId="4" applyNumberFormat="1" applyFont="1" applyFill="1" applyBorder="1" applyAlignment="1">
      <alignment horizontal="center" vertical="center"/>
    </xf>
    <xf numFmtId="0" fontId="17" fillId="2" borderId="21" xfId="270" applyFont="1" applyFill="1" applyBorder="1" applyAlignment="1">
      <alignment horizontal="center" vertical="center" wrapText="1"/>
    </xf>
    <xf numFmtId="0" fontId="17" fillId="0" borderId="1" xfId="14" applyFont="1" applyFill="1" applyBorder="1" applyAlignment="1">
      <alignment horizontal="center" vertical="center" wrapText="1"/>
    </xf>
    <xf numFmtId="49" fontId="60" fillId="0" borderId="1" xfId="268" applyNumberFormat="1" applyFont="1" applyFill="1" applyBorder="1" applyAlignment="1">
      <alignment horizontal="center" vertical="center" wrapText="1"/>
    </xf>
    <xf numFmtId="3" fontId="17" fillId="0" borderId="1" xfId="14" applyNumberFormat="1" applyFont="1" applyFill="1" applyBorder="1" applyAlignment="1">
      <alignment horizontal="center" vertical="center" wrapText="1"/>
    </xf>
    <xf numFmtId="0" fontId="17" fillId="0" borderId="1" xfId="15" applyFont="1" applyFill="1" applyBorder="1" applyAlignment="1">
      <alignment horizontal="center" vertical="center" wrapText="1"/>
    </xf>
    <xf numFmtId="0" fontId="17" fillId="36" borderId="1" xfId="0" applyFont="1" applyFill="1" applyBorder="1" applyAlignment="1">
      <alignment horizontal="center" vertical="center" wrapText="1"/>
    </xf>
    <xf numFmtId="3" fontId="17" fillId="36" borderId="1" xfId="0" applyNumberFormat="1" applyFont="1" applyFill="1" applyBorder="1" applyAlignment="1">
      <alignment horizontal="center" vertical="center" wrapText="1"/>
    </xf>
    <xf numFmtId="179" fontId="17" fillId="21" borderId="1" xfId="91" applyNumberFormat="1" applyFont="1" applyBorder="1" applyAlignment="1">
      <alignment horizontal="center" vertical="center"/>
    </xf>
    <xf numFmtId="0" fontId="58" fillId="0" borderId="1" xfId="14" applyFont="1" applyFill="1" applyBorder="1" applyAlignment="1">
      <alignment horizontal="center" vertical="center" wrapText="1"/>
    </xf>
    <xf numFmtId="49" fontId="58" fillId="0" borderId="1" xfId="268" applyNumberFormat="1" applyFont="1" applyFill="1" applyBorder="1" applyAlignment="1">
      <alignment horizontal="center" vertical="center" wrapText="1"/>
    </xf>
    <xf numFmtId="3" fontId="58" fillId="0" borderId="1" xfId="14" applyNumberFormat="1" applyFont="1" applyFill="1" applyBorder="1" applyAlignment="1">
      <alignment horizontal="center" vertical="center" wrapText="1"/>
    </xf>
    <xf numFmtId="0" fontId="58" fillId="0" borderId="1" xfId="15" applyFont="1" applyFill="1" applyBorder="1" applyAlignment="1">
      <alignment horizontal="center" vertical="center" wrapText="1"/>
    </xf>
    <xf numFmtId="0" fontId="58" fillId="0" borderId="1" xfId="14" applyFont="1" applyBorder="1" applyAlignment="1">
      <alignment horizontal="center" vertical="center"/>
    </xf>
    <xf numFmtId="0" fontId="58" fillId="36" borderId="1" xfId="0" applyFont="1" applyFill="1" applyBorder="1" applyAlignment="1">
      <alignment horizontal="center" vertical="center" wrapText="1"/>
    </xf>
    <xf numFmtId="3" fontId="58" fillId="36" borderId="1" xfId="0" applyNumberFormat="1" applyFont="1" applyFill="1" applyBorder="1" applyAlignment="1">
      <alignment horizontal="center" vertical="center" wrapText="1"/>
    </xf>
    <xf numFmtId="179" fontId="58" fillId="21" borderId="1" xfId="91" applyNumberFormat="1" applyFont="1" applyBorder="1" applyAlignment="1">
      <alignment horizontal="center" vertical="center"/>
    </xf>
    <xf numFmtId="0" fontId="54" fillId="0" borderId="17" xfId="0" applyFont="1" applyBorder="1" applyAlignment="1">
      <alignment horizontal="center"/>
    </xf>
  </cellXfs>
  <cellStyles count="271">
    <cellStyle name="_2006 проект соцсферы ММГ" xfId="25"/>
    <cellStyle name="_5(1).Макат 2007 г с расш.на 18.05.06г." xfId="26"/>
    <cellStyle name="_MOL_Caspian_2005_1_3_work_2file_08-05" xfId="27"/>
    <cellStyle name="_MOL_Caspian_2005_1_3_work_file_09-05" xfId="28"/>
    <cellStyle name="_Ком. услуги" xfId="29"/>
    <cellStyle name="_ММГ СС-2007" xfId="30"/>
    <cellStyle name="_Формы финансовой отчетности МСФО за 1 quarter 2007 год" xfId="31"/>
    <cellStyle name="”ќђќ‘ћ‚›‰" xfId="32"/>
    <cellStyle name="”љ‘ђћ‚ђќќ›‰" xfId="33"/>
    <cellStyle name="„…ќ…†ќ›‰" xfId="34"/>
    <cellStyle name="‡ђѓћ‹ћ‚ћљ1" xfId="35"/>
    <cellStyle name="‡ђѓћ‹ћ‚ћљ2" xfId="36"/>
    <cellStyle name="’ћѓћ‚›‰" xfId="37"/>
    <cellStyle name="1tizedes" xfId="38"/>
    <cellStyle name="20% - Акцент1 2" xfId="39"/>
    <cellStyle name="20% - Акцент2 2" xfId="40"/>
    <cellStyle name="20% - Акцент3 2" xfId="41"/>
    <cellStyle name="20% - Акцент4 2" xfId="42"/>
    <cellStyle name="20% - Акцент5 2" xfId="43"/>
    <cellStyle name="20% - Акцент6 2" xfId="44"/>
    <cellStyle name="2tizedes" xfId="45"/>
    <cellStyle name="40% - Акцент1 2" xfId="46"/>
    <cellStyle name="40% - Акцент2 2" xfId="47"/>
    <cellStyle name="40% - Акцент3 2" xfId="48"/>
    <cellStyle name="40% - Акцент4 2" xfId="49"/>
    <cellStyle name="40% - Акцент5 2" xfId="50"/>
    <cellStyle name="40% - Акцент6 2" xfId="51"/>
    <cellStyle name="60% - Акцент1 2" xfId="52"/>
    <cellStyle name="60% - Акцент2 2" xfId="53"/>
    <cellStyle name="60% - Акцент3 2" xfId="54"/>
    <cellStyle name="60% - Акцент4 2" xfId="55"/>
    <cellStyle name="60% - Акцент5 2" xfId="56"/>
    <cellStyle name="60% - Акцент6 2" xfId="57"/>
    <cellStyle name="Currency [0]" xfId="58"/>
    <cellStyle name="dátumig" xfId="59"/>
    <cellStyle name="dátumtól" xfId="60"/>
    <cellStyle name="Euro" xfId="61"/>
    <cellStyle name="Ezres_Final Interpretation Cost Estimate 110707" xfId="62"/>
    <cellStyle name="hó.    ." xfId="63"/>
    <cellStyle name="hó. nap." xfId="64"/>
    <cellStyle name="hungarian_date" xfId="65"/>
    <cellStyle name="nap" xfId="66"/>
    <cellStyle name="Normal 1" xfId="67"/>
    <cellStyle name="Normal 2" xfId="68"/>
    <cellStyle name="Normal 2 3 2" xfId="2"/>
    <cellStyle name="Normal 2 3 2 2" xfId="5"/>
    <cellStyle name="Normal 3" xfId="69"/>
    <cellStyle name="Normal 3 2" xfId="70"/>
    <cellStyle name="Normál_2007WP" xfId="71"/>
    <cellStyle name="Normal1" xfId="72"/>
    <cellStyle name="piw#" xfId="73"/>
    <cellStyle name="piw%" xfId="74"/>
    <cellStyle name="Price_Body" xfId="75"/>
    <cellStyle name="SAS FM Client calculated data cell (data entry table)" xfId="76"/>
    <cellStyle name="SAS FM Client calculated data cell (data entry table) 2" xfId="77"/>
    <cellStyle name="SAS FM Client calculated data cell (read only table)" xfId="78"/>
    <cellStyle name="SAS FM Client calculated data cell (read only table) 2" xfId="79"/>
    <cellStyle name="SAS FM Column drillable header" xfId="80"/>
    <cellStyle name="SAS FM Column drillable header 2" xfId="81"/>
    <cellStyle name="SAS FM Column header" xfId="82"/>
    <cellStyle name="SAS FM Column header 2" xfId="83"/>
    <cellStyle name="SAS FM Drill path" xfId="84"/>
    <cellStyle name="SAS FM Invalid data cell" xfId="85"/>
    <cellStyle name="SAS FM Invalid data cell 2" xfId="86"/>
    <cellStyle name="SAS FM Read-only data cell (data entry table)" xfId="87"/>
    <cellStyle name="SAS FM Read-only data cell (data entry table) 2" xfId="88"/>
    <cellStyle name="SAS FM Read-only data cell (data entry table) 3" xfId="89"/>
    <cellStyle name="SAS FM Read-only data cell (read-only table)" xfId="90"/>
    <cellStyle name="SAS FM Read-only data cell (read-only table) 2" xfId="91"/>
    <cellStyle name="SAS FM Read-only data cell (read-only table) 3" xfId="92"/>
    <cellStyle name="SAS FM Read-only data cell (read-only table) 4" xfId="93"/>
    <cellStyle name="SAS FM Row drillable header" xfId="94"/>
    <cellStyle name="SAS FM Row drillable header 2" xfId="95"/>
    <cellStyle name="SAS FM Row header" xfId="96"/>
    <cellStyle name="SAS FM Row header 2" xfId="97"/>
    <cellStyle name="SAS FM Slicers" xfId="98"/>
    <cellStyle name="SAS FM Slicers 2" xfId="99"/>
    <cellStyle name="SAS FM Slicers_Лист3" xfId="100"/>
    <cellStyle name="SAS FM Writeable data cell" xfId="101"/>
    <cellStyle name="SAS FM Writeable data cell 2" xfId="102"/>
    <cellStyle name="Standard_RAZ_01" xfId="103"/>
    <cellStyle name="Style 1" xfId="3"/>
    <cellStyle name="Акцент1 2" xfId="104"/>
    <cellStyle name="Акцент2 2" xfId="105"/>
    <cellStyle name="Акцент3 2" xfId="106"/>
    <cellStyle name="Акцент4 2" xfId="107"/>
    <cellStyle name="Акцент5 2" xfId="108"/>
    <cellStyle name="Акцент6 2" xfId="109"/>
    <cellStyle name="Беззащитный" xfId="110"/>
    <cellStyle name="Ввод  2" xfId="111"/>
    <cellStyle name="Вывод 2" xfId="112"/>
    <cellStyle name="Вычисление 2" xfId="113"/>
    <cellStyle name="Денежный 2" xfId="23"/>
    <cellStyle name="Денежный 2 2" xfId="114"/>
    <cellStyle name="Денежный 2 3" xfId="239"/>
    <cellStyle name="Денежный 3" xfId="115"/>
    <cellStyle name="Денежный 4" xfId="116"/>
    <cellStyle name="Денежный 4 2" xfId="223"/>
    <cellStyle name="Денежный 5" xfId="117"/>
    <cellStyle name="Денежный 5 2" xfId="192"/>
    <cellStyle name="Денежный 5 2 2" xfId="245"/>
    <cellStyle name="Денежный 5 3" xfId="194"/>
    <cellStyle name="Денежный 5 3 2" xfId="247"/>
    <cellStyle name="Денежный 5 4" xfId="201"/>
    <cellStyle name="Денежный 5 4 2" xfId="253"/>
    <cellStyle name="Денежный 5 5" xfId="204"/>
    <cellStyle name="Денежный 5 5 2" xfId="254"/>
    <cellStyle name="Денежный 5 6" xfId="213"/>
    <cellStyle name="Денежный 5 6 2" xfId="259"/>
    <cellStyle name="Денежный 5 7" xfId="224"/>
    <cellStyle name="Денежный 6" xfId="199"/>
    <cellStyle name="Денежный 6 2" xfId="251"/>
    <cellStyle name="Заголовок 1 2" xfId="118"/>
    <cellStyle name="Заголовок 2 2" xfId="119"/>
    <cellStyle name="Заголовок 3 2" xfId="120"/>
    <cellStyle name="Заголовок 4 2" xfId="121"/>
    <cellStyle name="Защитный" xfId="122"/>
    <cellStyle name="Итог 2" xfId="123"/>
    <cellStyle name="КАНДАГАЧ тел3-33-96" xfId="124"/>
    <cellStyle name="Контрольная ячейка 2" xfId="125"/>
    <cellStyle name="Название 2" xfId="126"/>
    <cellStyle name="Нейтральный 2" xfId="127"/>
    <cellStyle name="Обычный" xfId="0" builtinId="0"/>
    <cellStyle name="Обычный 10" xfId="128"/>
    <cellStyle name="Обычный 10 2" xfId="129"/>
    <cellStyle name="Обычный 10 3" xfId="130"/>
    <cellStyle name="Обычный 11" xfId="131"/>
    <cellStyle name="Обычный 12" xfId="132"/>
    <cellStyle name="Обычный 13" xfId="15"/>
    <cellStyle name="Обычный 14" xfId="17"/>
    <cellStyle name="Обычный 14 2" xfId="133"/>
    <cellStyle name="Обычный 15" xfId="21"/>
    <cellStyle name="Обычный 15 2" xfId="134"/>
    <cellStyle name="Обычный 15 2 2" xfId="241"/>
    <cellStyle name="Обычный 15 3" xfId="193"/>
    <cellStyle name="Обычный 15 3 2" xfId="246"/>
    <cellStyle name="Обычный 15 4" xfId="195"/>
    <cellStyle name="Обычный 15 4 2" xfId="248"/>
    <cellStyle name="Обычный 15 5" xfId="200"/>
    <cellStyle name="Обычный 15 5 2" xfId="252"/>
    <cellStyle name="Обычный 15 6" xfId="205"/>
    <cellStyle name="Обычный 15 6 2" xfId="214"/>
    <cellStyle name="Обычный 15 6 2 2" xfId="260"/>
    <cellStyle name="Обычный 15 6 3" xfId="226"/>
    <cellStyle name="Обычный 15 7" xfId="211"/>
    <cellStyle name="Обычный 15 7 2" xfId="227"/>
    <cellStyle name="Обычный 15 8" xfId="225"/>
    <cellStyle name="Обычный 15 9" xfId="266"/>
    <cellStyle name="Обычный 16" xfId="135"/>
    <cellStyle name="Обычный 16 2" xfId="228"/>
    <cellStyle name="Обычный 17" xfId="22"/>
    <cellStyle name="Обычный 17 2" xfId="229"/>
    <cellStyle name="Обычный 18" xfId="136"/>
    <cellStyle name="Обычный 19" xfId="188"/>
    <cellStyle name="Обычный 19 2" xfId="203"/>
    <cellStyle name="Обычный 19 3" xfId="242"/>
    <cellStyle name="Обычный 2" xfId="1"/>
    <cellStyle name="Обычный 2 2" xfId="4"/>
    <cellStyle name="Обычный 2 2 2" xfId="139"/>
    <cellStyle name="Обычный 2 2 2 2" xfId="14"/>
    <cellStyle name="Обычный 2 2 3" xfId="140"/>
    <cellStyle name="Обычный 2 2 4" xfId="138"/>
    <cellStyle name="Обычный 2 3" xfId="141"/>
    <cellStyle name="Обычный 2 4" xfId="142"/>
    <cellStyle name="Обычный 2 5" xfId="13"/>
    <cellStyle name="Обычный 2 6" xfId="137"/>
    <cellStyle name="Обычный 2_План ГЗ на 2011г  первочередные " xfId="16"/>
    <cellStyle name="Обычный 20" xfId="190"/>
    <cellStyle name="Обычный 20 2" xfId="243"/>
    <cellStyle name="Обычный 21" xfId="191"/>
    <cellStyle name="Обычный 21 2" xfId="244"/>
    <cellStyle name="Обычный 22" xfId="196"/>
    <cellStyle name="Обычный 23" xfId="197"/>
    <cellStyle name="Обычный 23 2" xfId="249"/>
    <cellStyle name="Обычный 24" xfId="198"/>
    <cellStyle name="Обычный 24 2" xfId="250"/>
    <cellStyle name="Обычный 25" xfId="202"/>
    <cellStyle name="Обычный 26" xfId="207"/>
    <cellStyle name="Обычный 27" xfId="208"/>
    <cellStyle name="Обычный 27 2" xfId="255"/>
    <cellStyle name="Обычный 28" xfId="209"/>
    <cellStyle name="Обычный 28 2" xfId="256"/>
    <cellStyle name="Обычный 29" xfId="210"/>
    <cellStyle name="Обычный 29 2" xfId="257"/>
    <cellStyle name="Обычный 3" xfId="7"/>
    <cellStyle name="Обычный 3 2" xfId="144"/>
    <cellStyle name="Обычный 3 3" xfId="143"/>
    <cellStyle name="Обычный 3 4" xfId="237"/>
    <cellStyle name="Обычный 30" xfId="212"/>
    <cellStyle name="Обычный 30 2" xfId="258"/>
    <cellStyle name="Обычный 31" xfId="145"/>
    <cellStyle name="Обычный 32" xfId="146"/>
    <cellStyle name="Обычный 33" xfId="215"/>
    <cellStyle name="Обычный 33 2" xfId="261"/>
    <cellStyle name="Обычный 34" xfId="147"/>
    <cellStyle name="Обычный 35" xfId="148"/>
    <cellStyle name="Обычный 36" xfId="149"/>
    <cellStyle name="Обычный 37" xfId="150"/>
    <cellStyle name="Обычный 38" xfId="151"/>
    <cellStyle name="Обычный 39" xfId="152"/>
    <cellStyle name="Обычный 4" xfId="8"/>
    <cellStyle name="Обычный 4 2" xfId="154"/>
    <cellStyle name="Обычный 4 3" xfId="155"/>
    <cellStyle name="Обычный 4 4" xfId="153"/>
    <cellStyle name="Обычный 40" xfId="156"/>
    <cellStyle name="Обычный 41" xfId="216"/>
    <cellStyle name="Обычный 41 2" xfId="230"/>
    <cellStyle name="Обычный 42" xfId="217"/>
    <cellStyle name="Обычный 42 2" xfId="262"/>
    <cellStyle name="Обычный 43" xfId="218"/>
    <cellStyle name="Обычный 43 2" xfId="263"/>
    <cellStyle name="Обычный 44" xfId="219"/>
    <cellStyle name="Обычный 44 2" xfId="231"/>
    <cellStyle name="Обычный 44 3" xfId="265"/>
    <cellStyle name="Обычный 45" xfId="220"/>
    <cellStyle name="Обычный 45 2" xfId="264"/>
    <cellStyle name="Обычный 46" xfId="221"/>
    <cellStyle name="Обычный 46 2" xfId="232"/>
    <cellStyle name="Обычный 47" xfId="222"/>
    <cellStyle name="Обычный 47 2" xfId="233"/>
    <cellStyle name="Обычный 48" xfId="236"/>
    <cellStyle name="Обычный 5" xfId="6"/>
    <cellStyle name="Обычный 5 2" xfId="158"/>
    <cellStyle name="Обычный 5 3" xfId="157"/>
    <cellStyle name="Обычный 6" xfId="12"/>
    <cellStyle name="Обычный 6 2" xfId="160"/>
    <cellStyle name="Обычный 6 3" xfId="161"/>
    <cellStyle name="Обычный 6 4" xfId="159"/>
    <cellStyle name="Обычный 6 5" xfId="238"/>
    <cellStyle name="Обычный 7" xfId="18"/>
    <cellStyle name="Обычный 7 2" xfId="162"/>
    <cellStyle name="Обычный 8" xfId="163"/>
    <cellStyle name="Обычный 8 2" xfId="164"/>
    <cellStyle name="Обычный 9" xfId="165"/>
    <cellStyle name="Обычный 9 2" xfId="166"/>
    <cellStyle name="Обычный 9 3" xfId="167"/>
    <cellStyle name="Обычный_Лист1 2" xfId="267"/>
    <cellStyle name="Обычный_Лист2" xfId="268"/>
    <cellStyle name="Обычный_Производственная программа на 2006 год ДОТиОС АО РД КМГ" xfId="270"/>
    <cellStyle name="Плохой 2" xfId="168"/>
    <cellStyle name="Пояснение 2" xfId="169"/>
    <cellStyle name="Примечание 2" xfId="170"/>
    <cellStyle name="Процентный 2" xfId="171"/>
    <cellStyle name="Связанная ячейка 2" xfId="172"/>
    <cellStyle name="Стиль 1" xfId="19"/>
    <cellStyle name="Стиль 1 2" xfId="20"/>
    <cellStyle name="Стиль 1 3" xfId="173"/>
    <cellStyle name="Стиль 1 4" xfId="189"/>
    <cellStyle name="Стиль_названий" xfId="174"/>
    <cellStyle name="Текст предупреждения 2" xfId="175"/>
    <cellStyle name="Тысячи [0]_3Com" xfId="176"/>
    <cellStyle name="Тысячи_3Com" xfId="177"/>
    <cellStyle name="Финансовый" xfId="269" builtinId="3"/>
    <cellStyle name="Финансовый 2" xfId="10"/>
    <cellStyle name="Финансовый 2 2" xfId="179"/>
    <cellStyle name="Финансовый 2 3" xfId="178"/>
    <cellStyle name="Финансовый 3" xfId="11"/>
    <cellStyle name="Финансовый 3 2" xfId="181"/>
    <cellStyle name="Финансовый 3 3" xfId="182"/>
    <cellStyle name="Финансовый 3 4" xfId="180"/>
    <cellStyle name="Финансовый 4" xfId="9"/>
    <cellStyle name="Финансовый 4 2" xfId="183"/>
    <cellStyle name="Финансовый 5" xfId="24"/>
    <cellStyle name="Финансовый 5 2" xfId="184"/>
    <cellStyle name="Финансовый 5 3" xfId="240"/>
    <cellStyle name="Финансовый 6" xfId="185"/>
    <cellStyle name="Финансовый 6 2" xfId="234"/>
    <cellStyle name="Финансовый 7" xfId="206"/>
    <cellStyle name="Финансовый 8" xfId="235"/>
    <cellStyle name="Хороший 2" xfId="186"/>
    <cellStyle name="Џђћ–…ќ’ќ›‰" xfId="18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zoomScale="80" zoomScaleNormal="80" workbookViewId="0">
      <selection activeCell="E38" sqref="E38"/>
    </sheetView>
  </sheetViews>
  <sheetFormatPr defaultRowHeight="15"/>
  <cols>
    <col min="4" max="4" width="12" customWidth="1"/>
    <col min="5" max="5" width="26.7109375" customWidth="1"/>
    <col min="6" max="6" width="23.85546875" customWidth="1"/>
    <col min="7" max="7" width="31.140625" customWidth="1"/>
    <col min="8" max="8" width="32" customWidth="1"/>
    <col min="9" max="9" width="33" customWidth="1"/>
    <col min="10" max="10" width="32" customWidth="1"/>
    <col min="13" max="13" width="11.42578125" customWidth="1"/>
    <col min="14" max="14" width="11.85546875" customWidth="1"/>
    <col min="15" max="15" width="13.28515625" customWidth="1"/>
    <col min="16" max="16" width="15.5703125" customWidth="1"/>
    <col min="17" max="17" width="9.140625" customWidth="1"/>
    <col min="18" max="18" width="14.85546875" customWidth="1"/>
    <col min="19" max="19" width="31.28515625" customWidth="1"/>
    <col min="20" max="20" width="9.140625" customWidth="1"/>
    <col min="21" max="21" width="11.28515625" customWidth="1"/>
    <col min="22" max="22" width="9.140625" customWidth="1"/>
    <col min="23" max="23" width="17.42578125" customWidth="1"/>
    <col min="24" max="24" width="19.42578125" customWidth="1"/>
    <col min="25" max="25" width="18" customWidth="1"/>
    <col min="26" max="26" width="6.5703125" customWidth="1"/>
    <col min="28" max="28" width="18" customWidth="1"/>
  </cols>
  <sheetData>
    <row r="1" spans="1:28">
      <c r="X1" s="22" t="s">
        <v>31</v>
      </c>
    </row>
    <row r="2" spans="1:28">
      <c r="X2" s="22" t="s">
        <v>208</v>
      </c>
    </row>
    <row r="4" spans="1:28">
      <c r="B4" s="147" t="s">
        <v>67</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row>
    <row r="5" spans="1:28" ht="77.25" thickBot="1">
      <c r="A5" s="9"/>
      <c r="B5" s="7" t="s">
        <v>0</v>
      </c>
      <c r="C5" s="1" t="s">
        <v>1</v>
      </c>
      <c r="D5" s="4" t="s">
        <v>2</v>
      </c>
      <c r="E5" s="1" t="s">
        <v>3</v>
      </c>
      <c r="F5" s="1" t="s">
        <v>4</v>
      </c>
      <c r="G5" s="1" t="s">
        <v>5</v>
      </c>
      <c r="H5" s="1" t="s">
        <v>6</v>
      </c>
      <c r="I5" s="1" t="s">
        <v>7</v>
      </c>
      <c r="J5" s="1" t="s">
        <v>8</v>
      </c>
      <c r="K5" s="1" t="s">
        <v>9</v>
      </c>
      <c r="L5" s="1" t="s">
        <v>10</v>
      </c>
      <c r="M5" s="1" t="s">
        <v>11</v>
      </c>
      <c r="N5" s="1" t="s">
        <v>12</v>
      </c>
      <c r="O5" s="1" t="s">
        <v>13</v>
      </c>
      <c r="P5" s="1" t="s">
        <v>14</v>
      </c>
      <c r="Q5" s="1" t="s">
        <v>15</v>
      </c>
      <c r="R5" s="1" t="s">
        <v>16</v>
      </c>
      <c r="S5" s="5" t="s">
        <v>17</v>
      </c>
      <c r="T5" s="5" t="s">
        <v>18</v>
      </c>
      <c r="U5" s="5" t="s">
        <v>19</v>
      </c>
      <c r="V5" s="6" t="s">
        <v>20</v>
      </c>
      <c r="W5" s="1" t="s">
        <v>21</v>
      </c>
      <c r="X5" s="1" t="s">
        <v>22</v>
      </c>
      <c r="Y5" s="1" t="s">
        <v>23</v>
      </c>
      <c r="Z5" s="1" t="s">
        <v>24</v>
      </c>
      <c r="AA5" s="1" t="s">
        <v>25</v>
      </c>
      <c r="AB5" s="1" t="s">
        <v>26</v>
      </c>
    </row>
    <row r="6" spans="1:28">
      <c r="A6" s="9"/>
      <c r="B6" s="34">
        <v>1</v>
      </c>
      <c r="C6" s="35">
        <v>2</v>
      </c>
      <c r="D6" s="35">
        <v>3</v>
      </c>
      <c r="E6" s="35">
        <v>4</v>
      </c>
      <c r="F6" s="35"/>
      <c r="G6" s="35">
        <v>5</v>
      </c>
      <c r="H6" s="35"/>
      <c r="I6" s="35">
        <v>6</v>
      </c>
      <c r="J6" s="35"/>
      <c r="K6" s="35">
        <v>7</v>
      </c>
      <c r="L6" s="35">
        <v>8</v>
      </c>
      <c r="M6" s="35">
        <v>9</v>
      </c>
      <c r="N6" s="35">
        <v>10</v>
      </c>
      <c r="O6" s="35">
        <v>11</v>
      </c>
      <c r="P6" s="35">
        <v>12</v>
      </c>
      <c r="Q6" s="35">
        <v>13</v>
      </c>
      <c r="R6" s="35">
        <v>14</v>
      </c>
      <c r="S6" s="35">
        <v>15</v>
      </c>
      <c r="T6" s="35">
        <v>16</v>
      </c>
      <c r="U6" s="35">
        <v>17</v>
      </c>
      <c r="V6" s="35">
        <v>18</v>
      </c>
      <c r="W6" s="35">
        <v>19</v>
      </c>
      <c r="X6" s="35">
        <v>20</v>
      </c>
      <c r="Y6" s="35">
        <v>21</v>
      </c>
      <c r="Z6" s="35">
        <v>22</v>
      </c>
      <c r="AA6" s="35">
        <v>23</v>
      </c>
      <c r="AB6" s="35">
        <v>24</v>
      </c>
    </row>
    <row r="7" spans="1:28">
      <c r="A7" s="53"/>
      <c r="B7" s="19" t="s">
        <v>28</v>
      </c>
      <c r="C7" s="54"/>
      <c r="D7" s="55"/>
      <c r="E7" s="54"/>
      <c r="F7" s="54"/>
      <c r="G7" s="54"/>
      <c r="H7" s="54"/>
      <c r="I7" s="54"/>
      <c r="J7" s="54"/>
      <c r="K7" s="54"/>
      <c r="L7" s="54"/>
      <c r="M7" s="54"/>
      <c r="N7" s="54"/>
      <c r="O7" s="54"/>
      <c r="P7" s="54"/>
      <c r="Q7" s="54"/>
      <c r="R7" s="54"/>
      <c r="S7" s="56"/>
      <c r="T7" s="56"/>
      <c r="U7" s="56"/>
      <c r="V7" s="57"/>
      <c r="W7" s="54"/>
      <c r="X7" s="54"/>
      <c r="Y7" s="54"/>
      <c r="Z7" s="54"/>
      <c r="AA7" s="54"/>
      <c r="AB7" s="54"/>
    </row>
    <row r="8" spans="1:28">
      <c r="A8" s="53"/>
      <c r="B8" s="19" t="s">
        <v>39</v>
      </c>
      <c r="C8" s="54"/>
      <c r="D8" s="55"/>
      <c r="E8" s="54"/>
      <c r="F8" s="54"/>
      <c r="G8" s="54"/>
      <c r="H8" s="54"/>
      <c r="I8" s="54"/>
      <c r="J8" s="54"/>
      <c r="K8" s="54"/>
      <c r="L8" s="54"/>
      <c r="M8" s="54"/>
      <c r="N8" s="54"/>
      <c r="O8" s="54"/>
      <c r="P8" s="54"/>
      <c r="Q8" s="54"/>
      <c r="R8" s="54"/>
      <c r="S8" s="56"/>
      <c r="T8" s="56"/>
      <c r="U8" s="56"/>
      <c r="V8" s="57"/>
      <c r="W8" s="54"/>
      <c r="X8" s="54"/>
      <c r="Y8" s="54"/>
      <c r="Z8" s="54"/>
      <c r="AA8" s="54"/>
      <c r="AB8" s="54"/>
    </row>
    <row r="9" spans="1:28" ht="229.5">
      <c r="A9" s="53" t="s">
        <v>49</v>
      </c>
      <c r="B9" s="90" t="s">
        <v>68</v>
      </c>
      <c r="C9" s="91" t="s">
        <v>34</v>
      </c>
      <c r="D9" s="121" t="s">
        <v>69</v>
      </c>
      <c r="E9" s="122" t="s">
        <v>70</v>
      </c>
      <c r="F9" s="122" t="s">
        <v>70</v>
      </c>
      <c r="G9" s="48" t="s">
        <v>71</v>
      </c>
      <c r="H9" s="48" t="s">
        <v>72</v>
      </c>
      <c r="I9" s="48" t="s">
        <v>73</v>
      </c>
      <c r="J9" s="48" t="s">
        <v>74</v>
      </c>
      <c r="K9" s="91" t="s">
        <v>48</v>
      </c>
      <c r="L9" s="123">
        <v>0</v>
      </c>
      <c r="M9" s="92">
        <v>710000000</v>
      </c>
      <c r="N9" s="93" t="s">
        <v>35</v>
      </c>
      <c r="O9" s="124" t="s">
        <v>75</v>
      </c>
      <c r="P9" s="93" t="s">
        <v>35</v>
      </c>
      <c r="Q9" s="125" t="s">
        <v>43</v>
      </c>
      <c r="R9" s="91" t="s">
        <v>76</v>
      </c>
      <c r="S9" s="126" t="s">
        <v>44</v>
      </c>
      <c r="T9" s="127">
        <v>796</v>
      </c>
      <c r="U9" s="127" t="s">
        <v>77</v>
      </c>
      <c r="V9" s="128">
        <v>2</v>
      </c>
      <c r="W9" s="128">
        <v>2000000</v>
      </c>
      <c r="X9" s="128">
        <f t="shared" ref="X9" si="0">V9*W9</f>
        <v>4000000</v>
      </c>
      <c r="Y9" s="128">
        <f t="shared" ref="Y9" si="1">X9*1.12</f>
        <v>4480000</v>
      </c>
      <c r="Z9" s="91"/>
      <c r="AA9" s="129">
        <v>2014</v>
      </c>
      <c r="AB9" s="91" t="s">
        <v>50</v>
      </c>
    </row>
    <row r="10" spans="1:28" ht="63.75">
      <c r="A10" s="53" t="s">
        <v>42</v>
      </c>
      <c r="B10" s="130" t="s">
        <v>66</v>
      </c>
      <c r="C10" s="105" t="s">
        <v>34</v>
      </c>
      <c r="D10" s="106" t="s">
        <v>56</v>
      </c>
      <c r="E10" s="109" t="s">
        <v>57</v>
      </c>
      <c r="F10" s="112" t="s">
        <v>57</v>
      </c>
      <c r="G10" s="112" t="s">
        <v>58</v>
      </c>
      <c r="H10" s="112" t="s">
        <v>59</v>
      </c>
      <c r="I10" s="112" t="s">
        <v>60</v>
      </c>
      <c r="J10" s="112" t="s">
        <v>61</v>
      </c>
      <c r="K10" s="107" t="s">
        <v>46</v>
      </c>
      <c r="L10" s="108">
        <v>100</v>
      </c>
      <c r="M10" s="92">
        <v>710000000</v>
      </c>
      <c r="N10" s="93" t="s">
        <v>35</v>
      </c>
      <c r="O10" s="92" t="s">
        <v>62</v>
      </c>
      <c r="P10" s="93" t="s">
        <v>35</v>
      </c>
      <c r="Q10" s="109" t="s">
        <v>43</v>
      </c>
      <c r="R10" s="109" t="s">
        <v>47</v>
      </c>
      <c r="S10" s="110" t="s">
        <v>63</v>
      </c>
      <c r="T10" s="110">
        <v>112</v>
      </c>
      <c r="U10" s="110" t="s">
        <v>64</v>
      </c>
      <c r="V10" s="110">
        <v>70000</v>
      </c>
      <c r="W10" s="111">
        <v>133.92857140000001</v>
      </c>
      <c r="X10" s="113">
        <f>V10*W10</f>
        <v>9374999.9980000015</v>
      </c>
      <c r="Y10" s="114">
        <f>X10*1.12</f>
        <v>10499999.997760003</v>
      </c>
      <c r="Z10" s="112" t="s">
        <v>65</v>
      </c>
      <c r="AA10" s="109">
        <v>2014</v>
      </c>
      <c r="AB10" s="112"/>
    </row>
    <row r="11" spans="1:28">
      <c r="A11" s="53"/>
      <c r="B11" s="19" t="s">
        <v>38</v>
      </c>
      <c r="C11" s="54"/>
      <c r="D11" s="55"/>
      <c r="E11" s="54"/>
      <c r="F11" s="54"/>
      <c r="G11" s="54"/>
      <c r="H11" s="54"/>
      <c r="I11" s="54"/>
      <c r="J11" s="54"/>
      <c r="K11" s="54"/>
      <c r="L11" s="54"/>
      <c r="M11" s="54"/>
      <c r="N11" s="54"/>
      <c r="O11" s="54"/>
      <c r="P11" s="54"/>
      <c r="Q11" s="54"/>
      <c r="R11" s="54"/>
      <c r="S11" s="56"/>
      <c r="T11" s="56"/>
      <c r="U11" s="56"/>
      <c r="V11" s="57"/>
      <c r="W11" s="54"/>
      <c r="X11" s="57">
        <f>X9+X10</f>
        <v>13374999.998000002</v>
      </c>
      <c r="Y11" s="57">
        <f>Y9+Y10</f>
        <v>14979999.997760003</v>
      </c>
      <c r="Z11" s="54"/>
      <c r="AA11" s="54"/>
      <c r="AB11" s="54"/>
    </row>
    <row r="12" spans="1:28">
      <c r="A12" s="53"/>
      <c r="B12" s="19" t="s">
        <v>32</v>
      </c>
      <c r="C12" s="54"/>
      <c r="D12" s="55"/>
      <c r="E12" s="54"/>
      <c r="F12" s="54"/>
      <c r="G12" s="54"/>
      <c r="H12" s="54"/>
      <c r="I12" s="54"/>
      <c r="J12" s="54"/>
      <c r="K12" s="54"/>
      <c r="L12" s="54"/>
      <c r="M12" s="54"/>
      <c r="N12" s="54"/>
      <c r="O12" s="54"/>
      <c r="P12" s="54"/>
      <c r="Q12" s="54"/>
      <c r="R12" s="54"/>
      <c r="S12" s="56"/>
      <c r="T12" s="56"/>
      <c r="U12" s="56"/>
      <c r="V12" s="57"/>
      <c r="W12" s="54"/>
      <c r="X12" s="54"/>
      <c r="Y12" s="54"/>
      <c r="Z12" s="54"/>
      <c r="AA12" s="54"/>
      <c r="AB12" s="54"/>
    </row>
    <row r="13" spans="1:28" ht="63.75">
      <c r="A13" s="53" t="s">
        <v>195</v>
      </c>
      <c r="B13" s="90" t="s">
        <v>196</v>
      </c>
      <c r="C13" s="139" t="s">
        <v>34</v>
      </c>
      <c r="D13" s="140" t="s">
        <v>197</v>
      </c>
      <c r="E13" s="141" t="s">
        <v>198</v>
      </c>
      <c r="F13" s="141" t="s">
        <v>199</v>
      </c>
      <c r="G13" s="142" t="s">
        <v>198</v>
      </c>
      <c r="H13" s="141" t="s">
        <v>199</v>
      </c>
      <c r="I13" s="141" t="s">
        <v>200</v>
      </c>
      <c r="J13" s="141" t="s">
        <v>201</v>
      </c>
      <c r="K13" s="143" t="s">
        <v>46</v>
      </c>
      <c r="L13" s="143">
        <v>100</v>
      </c>
      <c r="M13" s="92">
        <v>710000000</v>
      </c>
      <c r="N13" s="93" t="s">
        <v>35</v>
      </c>
      <c r="O13" s="92" t="s">
        <v>202</v>
      </c>
      <c r="P13" s="94" t="s">
        <v>36</v>
      </c>
      <c r="Q13" s="143"/>
      <c r="R13" s="94" t="s">
        <v>47</v>
      </c>
      <c r="S13" s="94" t="s">
        <v>203</v>
      </c>
      <c r="T13" s="143"/>
      <c r="U13" s="144"/>
      <c r="V13" s="145"/>
      <c r="W13" s="128"/>
      <c r="X13" s="146">
        <v>450000</v>
      </c>
      <c r="Y13" s="128">
        <v>450000</v>
      </c>
      <c r="Z13" s="128"/>
      <c r="AA13" s="126">
        <v>2014</v>
      </c>
      <c r="AB13" s="143"/>
    </row>
    <row r="14" spans="1:28">
      <c r="A14" s="53"/>
      <c r="B14" s="19" t="s">
        <v>33</v>
      </c>
      <c r="C14" s="36"/>
      <c r="D14" s="37"/>
      <c r="E14" s="38"/>
      <c r="F14" s="39"/>
      <c r="G14" s="50"/>
      <c r="H14" s="50"/>
      <c r="I14" s="50"/>
      <c r="J14" s="50"/>
      <c r="K14" s="39"/>
      <c r="L14" s="40"/>
      <c r="M14" s="39"/>
      <c r="N14" s="41"/>
      <c r="O14" s="40"/>
      <c r="P14" s="42"/>
      <c r="Q14" s="40"/>
      <c r="R14" s="43"/>
      <c r="S14" s="40"/>
      <c r="T14" s="40"/>
      <c r="U14" s="40"/>
      <c r="V14" s="44"/>
      <c r="W14" s="44"/>
      <c r="X14" s="47">
        <f>X13</f>
        <v>450000</v>
      </c>
      <c r="Y14" s="47">
        <f>Y13</f>
        <v>450000</v>
      </c>
      <c r="Z14" s="48"/>
      <c r="AA14" s="45"/>
      <c r="AB14" s="46"/>
    </row>
    <row r="15" spans="1:28">
      <c r="A15" s="53"/>
      <c r="B15" s="19" t="s">
        <v>40</v>
      </c>
      <c r="C15" s="36"/>
      <c r="D15" s="37"/>
      <c r="E15" s="38"/>
      <c r="F15" s="39"/>
      <c r="G15" s="50"/>
      <c r="H15" s="50"/>
      <c r="I15" s="50"/>
      <c r="J15" s="50"/>
      <c r="K15" s="39"/>
      <c r="L15" s="40"/>
      <c r="M15" s="39"/>
      <c r="N15" s="41"/>
      <c r="O15" s="40"/>
      <c r="P15" s="42"/>
      <c r="Q15" s="40"/>
      <c r="R15" s="43"/>
      <c r="S15" s="40"/>
      <c r="T15" s="40"/>
      <c r="U15" s="40"/>
      <c r="V15" s="44"/>
      <c r="W15" s="44"/>
      <c r="X15" s="47">
        <f>X14+X11</f>
        <v>13824999.998000002</v>
      </c>
      <c r="Y15" s="47">
        <f>Y14+Y11</f>
        <v>15429999.997760003</v>
      </c>
      <c r="Z15" s="48"/>
      <c r="AA15" s="45"/>
      <c r="AB15" s="46"/>
    </row>
    <row r="16" spans="1:28">
      <c r="A16" s="9"/>
      <c r="B16" s="8" t="s">
        <v>27</v>
      </c>
      <c r="C16" s="10"/>
      <c r="D16" s="12"/>
      <c r="E16" s="24"/>
      <c r="F16" s="24"/>
      <c r="G16" s="33"/>
      <c r="H16" s="33"/>
      <c r="I16" s="33"/>
      <c r="J16" s="33"/>
      <c r="K16" s="13"/>
      <c r="L16" s="11"/>
      <c r="M16" s="3"/>
      <c r="N16" s="2"/>
      <c r="O16" s="11"/>
      <c r="P16" s="10"/>
      <c r="Q16" s="10"/>
      <c r="R16" s="10"/>
      <c r="S16" s="14"/>
      <c r="T16" s="15"/>
      <c r="U16" s="16"/>
      <c r="V16" s="13"/>
      <c r="W16" s="15"/>
      <c r="X16" s="20"/>
      <c r="Y16" s="20"/>
      <c r="Z16" s="17"/>
      <c r="AA16" s="13"/>
      <c r="AB16" s="18"/>
    </row>
    <row r="17" spans="1:28">
      <c r="A17" s="9"/>
      <c r="B17" s="8" t="s">
        <v>39</v>
      </c>
      <c r="C17" s="23"/>
      <c r="D17" s="24"/>
      <c r="E17" s="24"/>
      <c r="F17" s="24"/>
      <c r="G17" s="33"/>
      <c r="H17" s="33"/>
      <c r="I17" s="33"/>
      <c r="J17" s="33"/>
      <c r="K17" s="25"/>
      <c r="L17" s="26"/>
      <c r="M17" s="3"/>
      <c r="N17" s="32"/>
      <c r="O17" s="26"/>
      <c r="P17" s="23"/>
      <c r="Q17" s="23"/>
      <c r="R17" s="23"/>
      <c r="S17" s="27"/>
      <c r="T17" s="28"/>
      <c r="U17" s="29"/>
      <c r="V17" s="25"/>
      <c r="W17" s="28"/>
      <c r="X17" s="20"/>
      <c r="Y17" s="20"/>
      <c r="Z17" s="17"/>
      <c r="AA17" s="25"/>
      <c r="AB17" s="30"/>
    </row>
    <row r="18" spans="1:28" ht="229.5">
      <c r="A18" s="9" t="s">
        <v>49</v>
      </c>
      <c r="B18" s="86" t="s">
        <v>79</v>
      </c>
      <c r="C18" s="88" t="s">
        <v>34</v>
      </c>
      <c r="D18" s="115" t="s">
        <v>69</v>
      </c>
      <c r="E18" s="24" t="s">
        <v>70</v>
      </c>
      <c r="F18" s="24" t="s">
        <v>70</v>
      </c>
      <c r="G18" s="33" t="s">
        <v>71</v>
      </c>
      <c r="H18" s="33" t="s">
        <v>72</v>
      </c>
      <c r="I18" s="33" t="s">
        <v>73</v>
      </c>
      <c r="J18" s="33" t="s">
        <v>74</v>
      </c>
      <c r="K18" s="88" t="s">
        <v>45</v>
      </c>
      <c r="L18" s="116">
        <v>0</v>
      </c>
      <c r="M18" s="51">
        <v>710000000</v>
      </c>
      <c r="N18" s="32" t="s">
        <v>35</v>
      </c>
      <c r="O18" s="26" t="s">
        <v>53</v>
      </c>
      <c r="P18" s="32" t="s">
        <v>35</v>
      </c>
      <c r="Q18" s="117" t="s">
        <v>43</v>
      </c>
      <c r="R18" s="89" t="s">
        <v>78</v>
      </c>
      <c r="S18" s="52" t="s">
        <v>44</v>
      </c>
      <c r="T18" s="118">
        <v>796</v>
      </c>
      <c r="U18" s="118" t="s">
        <v>77</v>
      </c>
      <c r="V18" s="119">
        <v>2</v>
      </c>
      <c r="W18" s="119">
        <v>2000000</v>
      </c>
      <c r="X18" s="119">
        <f t="shared" ref="X18" si="2">V18*W18</f>
        <v>4000000</v>
      </c>
      <c r="Y18" s="119">
        <f t="shared" ref="Y18" si="3">X18*1.12</f>
        <v>4480000</v>
      </c>
      <c r="Z18" s="88"/>
      <c r="AA18" s="120">
        <v>2014</v>
      </c>
      <c r="AB18" s="88" t="s">
        <v>54</v>
      </c>
    </row>
    <row r="19" spans="1:28" ht="63.75">
      <c r="A19" s="9" t="s">
        <v>42</v>
      </c>
      <c r="B19" s="87" t="s">
        <v>115</v>
      </c>
      <c r="C19" s="95" t="s">
        <v>34</v>
      </c>
      <c r="D19" s="96" t="s">
        <v>56</v>
      </c>
      <c r="E19" s="99" t="s">
        <v>57</v>
      </c>
      <c r="F19" s="102" t="s">
        <v>57</v>
      </c>
      <c r="G19" s="102" t="s">
        <v>58</v>
      </c>
      <c r="H19" s="102" t="s">
        <v>59</v>
      </c>
      <c r="I19" s="102" t="s">
        <v>60</v>
      </c>
      <c r="J19" s="102" t="s">
        <v>61</v>
      </c>
      <c r="K19" s="97" t="s">
        <v>46</v>
      </c>
      <c r="L19" s="98">
        <v>100</v>
      </c>
      <c r="M19" s="51">
        <v>710000000</v>
      </c>
      <c r="N19" s="32" t="s">
        <v>35</v>
      </c>
      <c r="O19" s="26" t="s">
        <v>53</v>
      </c>
      <c r="P19" s="32" t="s">
        <v>35</v>
      </c>
      <c r="Q19" s="99" t="s">
        <v>43</v>
      </c>
      <c r="R19" s="99" t="s">
        <v>116</v>
      </c>
      <c r="S19" s="100" t="s">
        <v>63</v>
      </c>
      <c r="T19" s="100">
        <v>112</v>
      </c>
      <c r="U19" s="100" t="s">
        <v>64</v>
      </c>
      <c r="V19" s="100">
        <v>27600</v>
      </c>
      <c r="W19" s="101">
        <v>133.92857140000001</v>
      </c>
      <c r="X19" s="103">
        <f>V19*W19</f>
        <v>3696428.57064</v>
      </c>
      <c r="Y19" s="104">
        <f>X19*1.12</f>
        <v>4139999.9991168003</v>
      </c>
      <c r="Z19" s="102" t="s">
        <v>65</v>
      </c>
      <c r="AA19" s="99">
        <v>2014</v>
      </c>
      <c r="AB19" s="102" t="s">
        <v>117</v>
      </c>
    </row>
    <row r="20" spans="1:28" ht="102">
      <c r="A20" s="9" t="s">
        <v>42</v>
      </c>
      <c r="B20" s="87" t="s">
        <v>185</v>
      </c>
      <c r="C20" s="95" t="s">
        <v>34</v>
      </c>
      <c r="D20" s="131" t="s">
        <v>126</v>
      </c>
      <c r="E20" s="99" t="s">
        <v>176</v>
      </c>
      <c r="F20" s="102" t="s">
        <v>127</v>
      </c>
      <c r="G20" s="102" t="s">
        <v>177</v>
      </c>
      <c r="H20" s="102" t="s">
        <v>128</v>
      </c>
      <c r="I20" s="102" t="s">
        <v>129</v>
      </c>
      <c r="J20" s="102" t="s">
        <v>130</v>
      </c>
      <c r="K20" s="97" t="s">
        <v>37</v>
      </c>
      <c r="L20" s="98">
        <v>0</v>
      </c>
      <c r="M20" s="51">
        <v>710000000</v>
      </c>
      <c r="N20" s="32" t="s">
        <v>35</v>
      </c>
      <c r="O20" s="26" t="s">
        <v>53</v>
      </c>
      <c r="P20" s="32" t="s">
        <v>36</v>
      </c>
      <c r="Q20" s="99" t="s">
        <v>43</v>
      </c>
      <c r="R20" s="99" t="s">
        <v>131</v>
      </c>
      <c r="S20" s="100" t="s">
        <v>55</v>
      </c>
      <c r="T20" s="100">
        <v>839</v>
      </c>
      <c r="U20" s="100" t="s">
        <v>132</v>
      </c>
      <c r="V20" s="100">
        <v>26</v>
      </c>
      <c r="W20" s="101">
        <v>13000</v>
      </c>
      <c r="X20" s="103">
        <f>V20*W20</f>
        <v>338000</v>
      </c>
      <c r="Y20" s="104">
        <f t="shared" ref="Y20:Y28" si="4">X20*1.12</f>
        <v>378560.00000000006</v>
      </c>
      <c r="Z20" s="102"/>
      <c r="AA20" s="99">
        <v>2014</v>
      </c>
      <c r="AB20" s="102"/>
    </row>
    <row r="21" spans="1:28" ht="51">
      <c r="A21" s="9" t="s">
        <v>42</v>
      </c>
      <c r="B21" s="87" t="s">
        <v>186</v>
      </c>
      <c r="C21" s="95" t="s">
        <v>34</v>
      </c>
      <c r="D21" s="131" t="s">
        <v>133</v>
      </c>
      <c r="E21" s="99" t="s">
        <v>134</v>
      </c>
      <c r="F21" s="102" t="s">
        <v>134</v>
      </c>
      <c r="G21" s="102" t="s">
        <v>178</v>
      </c>
      <c r="H21" s="102" t="s">
        <v>135</v>
      </c>
      <c r="I21" s="102" t="s">
        <v>136</v>
      </c>
      <c r="J21" s="102" t="s">
        <v>137</v>
      </c>
      <c r="K21" s="97" t="s">
        <v>37</v>
      </c>
      <c r="L21" s="98">
        <v>0</v>
      </c>
      <c r="M21" s="51">
        <v>710000000</v>
      </c>
      <c r="N21" s="32" t="s">
        <v>35</v>
      </c>
      <c r="O21" s="26" t="s">
        <v>53</v>
      </c>
      <c r="P21" s="32" t="s">
        <v>36</v>
      </c>
      <c r="Q21" s="99" t="s">
        <v>43</v>
      </c>
      <c r="R21" s="99" t="s">
        <v>131</v>
      </c>
      <c r="S21" s="100" t="s">
        <v>55</v>
      </c>
      <c r="T21" s="100">
        <v>796</v>
      </c>
      <c r="U21" s="100" t="s">
        <v>77</v>
      </c>
      <c r="V21" s="100">
        <v>38</v>
      </c>
      <c r="W21" s="101">
        <v>8000</v>
      </c>
      <c r="X21" s="103">
        <f>V21*W21</f>
        <v>304000</v>
      </c>
      <c r="Y21" s="104">
        <f t="shared" si="4"/>
        <v>340480.00000000006</v>
      </c>
      <c r="Z21" s="102"/>
      <c r="AA21" s="99">
        <v>2014</v>
      </c>
      <c r="AB21" s="102"/>
    </row>
    <row r="22" spans="1:28" ht="51">
      <c r="A22" s="9" t="s">
        <v>42</v>
      </c>
      <c r="B22" s="87" t="s">
        <v>187</v>
      </c>
      <c r="C22" s="95" t="s">
        <v>34</v>
      </c>
      <c r="D22" s="131" t="s">
        <v>138</v>
      </c>
      <c r="E22" s="99" t="s">
        <v>134</v>
      </c>
      <c r="F22" s="102" t="s">
        <v>134</v>
      </c>
      <c r="G22" s="102" t="s">
        <v>179</v>
      </c>
      <c r="H22" s="102" t="s">
        <v>139</v>
      </c>
      <c r="I22" s="102" t="s">
        <v>136</v>
      </c>
      <c r="J22" s="102" t="s">
        <v>137</v>
      </c>
      <c r="K22" s="97" t="s">
        <v>37</v>
      </c>
      <c r="L22" s="98">
        <v>0</v>
      </c>
      <c r="M22" s="51">
        <v>710000000</v>
      </c>
      <c r="N22" s="32" t="s">
        <v>35</v>
      </c>
      <c r="O22" s="26" t="s">
        <v>53</v>
      </c>
      <c r="P22" s="32" t="s">
        <v>36</v>
      </c>
      <c r="Q22" s="99" t="s">
        <v>43</v>
      </c>
      <c r="R22" s="99" t="s">
        <v>131</v>
      </c>
      <c r="S22" s="100" t="s">
        <v>55</v>
      </c>
      <c r="T22" s="100">
        <v>796</v>
      </c>
      <c r="U22" s="100" t="s">
        <v>77</v>
      </c>
      <c r="V22" s="100">
        <v>14</v>
      </c>
      <c r="W22" s="101">
        <v>8000</v>
      </c>
      <c r="X22" s="103">
        <f t="shared" ref="X22:X29" si="5">V22*W22</f>
        <v>112000</v>
      </c>
      <c r="Y22" s="104">
        <f t="shared" si="4"/>
        <v>125440.00000000001</v>
      </c>
      <c r="Z22" s="102"/>
      <c r="AA22" s="99">
        <v>2014</v>
      </c>
      <c r="AB22" s="102"/>
    </row>
    <row r="23" spans="1:28" ht="76.5">
      <c r="A23" s="9" t="s">
        <v>42</v>
      </c>
      <c r="B23" s="87" t="s">
        <v>188</v>
      </c>
      <c r="C23" s="95" t="s">
        <v>34</v>
      </c>
      <c r="D23" s="131" t="s">
        <v>140</v>
      </c>
      <c r="E23" s="99" t="s">
        <v>141</v>
      </c>
      <c r="F23" s="102" t="s">
        <v>142</v>
      </c>
      <c r="G23" s="102" t="s">
        <v>180</v>
      </c>
      <c r="H23" s="102" t="s">
        <v>143</v>
      </c>
      <c r="I23" s="102" t="s">
        <v>144</v>
      </c>
      <c r="J23" s="102" t="s">
        <v>145</v>
      </c>
      <c r="K23" s="97" t="s">
        <v>37</v>
      </c>
      <c r="L23" s="98">
        <v>0</v>
      </c>
      <c r="M23" s="51">
        <v>710000000</v>
      </c>
      <c r="N23" s="32" t="s">
        <v>35</v>
      </c>
      <c r="O23" s="26" t="s">
        <v>53</v>
      </c>
      <c r="P23" s="32" t="s">
        <v>36</v>
      </c>
      <c r="Q23" s="99" t="s">
        <v>43</v>
      </c>
      <c r="R23" s="99" t="s">
        <v>131</v>
      </c>
      <c r="S23" s="100" t="s">
        <v>55</v>
      </c>
      <c r="T23" s="100">
        <v>715</v>
      </c>
      <c r="U23" s="100" t="s">
        <v>146</v>
      </c>
      <c r="V23" s="100">
        <v>38</v>
      </c>
      <c r="W23" s="101">
        <v>18000</v>
      </c>
      <c r="X23" s="103">
        <f t="shared" si="5"/>
        <v>684000</v>
      </c>
      <c r="Y23" s="104">
        <f t="shared" si="4"/>
        <v>766080.00000000012</v>
      </c>
      <c r="Z23" s="102"/>
      <c r="AA23" s="99">
        <v>2014</v>
      </c>
      <c r="AB23" s="102"/>
    </row>
    <row r="24" spans="1:28" ht="76.5">
      <c r="A24" s="9" t="s">
        <v>42</v>
      </c>
      <c r="B24" s="87" t="s">
        <v>189</v>
      </c>
      <c r="C24" s="95" t="s">
        <v>34</v>
      </c>
      <c r="D24" s="131" t="s">
        <v>147</v>
      </c>
      <c r="E24" s="99" t="s">
        <v>141</v>
      </c>
      <c r="F24" s="102" t="s">
        <v>142</v>
      </c>
      <c r="G24" s="102" t="s">
        <v>181</v>
      </c>
      <c r="H24" s="102" t="s">
        <v>139</v>
      </c>
      <c r="I24" s="102" t="s">
        <v>144</v>
      </c>
      <c r="J24" s="102" t="s">
        <v>145</v>
      </c>
      <c r="K24" s="97" t="s">
        <v>37</v>
      </c>
      <c r="L24" s="98">
        <v>0</v>
      </c>
      <c r="M24" s="51">
        <v>710000000</v>
      </c>
      <c r="N24" s="32" t="s">
        <v>35</v>
      </c>
      <c r="O24" s="26" t="s">
        <v>53</v>
      </c>
      <c r="P24" s="32" t="s">
        <v>36</v>
      </c>
      <c r="Q24" s="99" t="s">
        <v>43</v>
      </c>
      <c r="R24" s="99" t="s">
        <v>131</v>
      </c>
      <c r="S24" s="100" t="s">
        <v>55</v>
      </c>
      <c r="T24" s="100">
        <v>715</v>
      </c>
      <c r="U24" s="100" t="s">
        <v>146</v>
      </c>
      <c r="V24" s="100">
        <v>14</v>
      </c>
      <c r="W24" s="101">
        <v>18000</v>
      </c>
      <c r="X24" s="103">
        <f t="shared" si="5"/>
        <v>252000</v>
      </c>
      <c r="Y24" s="104">
        <f t="shared" si="4"/>
        <v>282240</v>
      </c>
      <c r="Z24" s="102"/>
      <c r="AA24" s="99">
        <v>2014</v>
      </c>
      <c r="AB24" s="102"/>
    </row>
    <row r="25" spans="1:28" ht="63.75">
      <c r="A25" s="9" t="s">
        <v>42</v>
      </c>
      <c r="B25" s="87" t="s">
        <v>190</v>
      </c>
      <c r="C25" s="95" t="s">
        <v>34</v>
      </c>
      <c r="D25" s="131" t="s">
        <v>148</v>
      </c>
      <c r="E25" s="99" t="s">
        <v>149</v>
      </c>
      <c r="F25" s="102" t="s">
        <v>150</v>
      </c>
      <c r="G25" s="102" t="s">
        <v>151</v>
      </c>
      <c r="H25" s="102" t="s">
        <v>152</v>
      </c>
      <c r="I25" s="102" t="s">
        <v>153</v>
      </c>
      <c r="J25" s="102" t="s">
        <v>154</v>
      </c>
      <c r="K25" s="97" t="s">
        <v>37</v>
      </c>
      <c r="L25" s="98">
        <v>0</v>
      </c>
      <c r="M25" s="51">
        <v>710000000</v>
      </c>
      <c r="N25" s="32" t="s">
        <v>35</v>
      </c>
      <c r="O25" s="26" t="s">
        <v>53</v>
      </c>
      <c r="P25" s="32" t="s">
        <v>36</v>
      </c>
      <c r="Q25" s="99" t="s">
        <v>43</v>
      </c>
      <c r="R25" s="99" t="s">
        <v>131</v>
      </c>
      <c r="S25" s="100" t="s">
        <v>55</v>
      </c>
      <c r="T25" s="100">
        <v>839</v>
      </c>
      <c r="U25" s="100" t="s">
        <v>132</v>
      </c>
      <c r="V25" s="100">
        <v>38</v>
      </c>
      <c r="W25" s="101">
        <v>22000</v>
      </c>
      <c r="X25" s="103">
        <f t="shared" si="5"/>
        <v>836000</v>
      </c>
      <c r="Y25" s="104">
        <f t="shared" si="4"/>
        <v>936320.00000000012</v>
      </c>
      <c r="Z25" s="102"/>
      <c r="AA25" s="99">
        <v>2014</v>
      </c>
      <c r="AB25" s="102"/>
    </row>
    <row r="26" spans="1:28" ht="63.75">
      <c r="A26" s="9" t="s">
        <v>42</v>
      </c>
      <c r="B26" s="87" t="s">
        <v>191</v>
      </c>
      <c r="C26" s="95" t="s">
        <v>34</v>
      </c>
      <c r="D26" s="131" t="s">
        <v>155</v>
      </c>
      <c r="E26" s="99" t="s">
        <v>149</v>
      </c>
      <c r="F26" s="102" t="s">
        <v>150</v>
      </c>
      <c r="G26" s="102" t="s">
        <v>156</v>
      </c>
      <c r="H26" s="102" t="s">
        <v>157</v>
      </c>
      <c r="I26" s="102" t="s">
        <v>158</v>
      </c>
      <c r="J26" s="102" t="s">
        <v>154</v>
      </c>
      <c r="K26" s="97" t="s">
        <v>37</v>
      </c>
      <c r="L26" s="98">
        <v>0</v>
      </c>
      <c r="M26" s="51">
        <v>710000000</v>
      </c>
      <c r="N26" s="32" t="s">
        <v>35</v>
      </c>
      <c r="O26" s="26" t="s">
        <v>53</v>
      </c>
      <c r="P26" s="32" t="s">
        <v>36</v>
      </c>
      <c r="Q26" s="99" t="s">
        <v>43</v>
      </c>
      <c r="R26" s="99" t="s">
        <v>131</v>
      </c>
      <c r="S26" s="100" t="s">
        <v>55</v>
      </c>
      <c r="T26" s="100">
        <v>839</v>
      </c>
      <c r="U26" s="100" t="s">
        <v>132</v>
      </c>
      <c r="V26" s="100">
        <v>14</v>
      </c>
      <c r="W26" s="101">
        <v>22000</v>
      </c>
      <c r="X26" s="103">
        <f t="shared" si="5"/>
        <v>308000</v>
      </c>
      <c r="Y26" s="104">
        <f t="shared" si="4"/>
        <v>344960.00000000006</v>
      </c>
      <c r="Z26" s="102"/>
      <c r="AA26" s="99">
        <v>2014</v>
      </c>
      <c r="AB26" s="102"/>
    </row>
    <row r="27" spans="1:28" ht="114.75">
      <c r="A27" s="9" t="s">
        <v>42</v>
      </c>
      <c r="B27" s="87" t="s">
        <v>192</v>
      </c>
      <c r="C27" s="95" t="s">
        <v>34</v>
      </c>
      <c r="D27" s="131" t="s">
        <v>159</v>
      </c>
      <c r="E27" s="99" t="s">
        <v>160</v>
      </c>
      <c r="F27" s="102" t="s">
        <v>160</v>
      </c>
      <c r="G27" s="102" t="s">
        <v>182</v>
      </c>
      <c r="H27" s="102" t="s">
        <v>161</v>
      </c>
      <c r="I27" s="102" t="s">
        <v>162</v>
      </c>
      <c r="J27" s="102" t="s">
        <v>163</v>
      </c>
      <c r="K27" s="97" t="s">
        <v>37</v>
      </c>
      <c r="L27" s="98">
        <v>0</v>
      </c>
      <c r="M27" s="51">
        <v>710000000</v>
      </c>
      <c r="N27" s="32" t="s">
        <v>35</v>
      </c>
      <c r="O27" s="26" t="s">
        <v>53</v>
      </c>
      <c r="P27" s="32" t="s">
        <v>36</v>
      </c>
      <c r="Q27" s="99" t="s">
        <v>43</v>
      </c>
      <c r="R27" s="99" t="s">
        <v>131</v>
      </c>
      <c r="S27" s="100" t="s">
        <v>55</v>
      </c>
      <c r="T27" s="100">
        <v>839</v>
      </c>
      <c r="U27" s="100" t="s">
        <v>132</v>
      </c>
      <c r="V27" s="100">
        <v>6</v>
      </c>
      <c r="W27" s="101">
        <v>9000</v>
      </c>
      <c r="X27" s="103">
        <f t="shared" si="5"/>
        <v>54000</v>
      </c>
      <c r="Y27" s="104">
        <f t="shared" si="4"/>
        <v>60480.000000000007</v>
      </c>
      <c r="Z27" s="102"/>
      <c r="AA27" s="99">
        <v>2014</v>
      </c>
      <c r="AB27" s="102"/>
    </row>
    <row r="28" spans="1:28" ht="165.75">
      <c r="A28" s="9" t="s">
        <v>42</v>
      </c>
      <c r="B28" s="87" t="s">
        <v>193</v>
      </c>
      <c r="C28" s="95" t="s">
        <v>34</v>
      </c>
      <c r="D28" s="131" t="s">
        <v>164</v>
      </c>
      <c r="E28" s="99" t="s">
        <v>165</v>
      </c>
      <c r="F28" s="102" t="s">
        <v>166</v>
      </c>
      <c r="G28" s="102" t="s">
        <v>183</v>
      </c>
      <c r="H28" s="102" t="s">
        <v>167</v>
      </c>
      <c r="I28" s="102" t="s">
        <v>168</v>
      </c>
      <c r="J28" s="102" t="s">
        <v>169</v>
      </c>
      <c r="K28" s="97" t="s">
        <v>37</v>
      </c>
      <c r="L28" s="98">
        <v>0</v>
      </c>
      <c r="M28" s="51">
        <v>710000000</v>
      </c>
      <c r="N28" s="32" t="s">
        <v>35</v>
      </c>
      <c r="O28" s="26" t="s">
        <v>53</v>
      </c>
      <c r="P28" s="32" t="s">
        <v>36</v>
      </c>
      <c r="Q28" s="99" t="s">
        <v>43</v>
      </c>
      <c r="R28" s="99" t="s">
        <v>131</v>
      </c>
      <c r="S28" s="100" t="s">
        <v>55</v>
      </c>
      <c r="T28" s="100">
        <v>796</v>
      </c>
      <c r="U28" s="100" t="s">
        <v>77</v>
      </c>
      <c r="V28" s="100">
        <v>52</v>
      </c>
      <c r="W28" s="101">
        <v>7000</v>
      </c>
      <c r="X28" s="103">
        <f t="shared" si="5"/>
        <v>364000</v>
      </c>
      <c r="Y28" s="104">
        <f t="shared" si="4"/>
        <v>407680.00000000006</v>
      </c>
      <c r="Z28" s="102"/>
      <c r="AA28" s="99">
        <v>2014</v>
      </c>
      <c r="AB28" s="102"/>
    </row>
    <row r="29" spans="1:28" ht="51">
      <c r="A29" s="9" t="s">
        <v>42</v>
      </c>
      <c r="B29" s="87" t="s">
        <v>194</v>
      </c>
      <c r="C29" s="95" t="s">
        <v>34</v>
      </c>
      <c r="D29" s="131" t="s">
        <v>170</v>
      </c>
      <c r="E29" s="99" t="s">
        <v>171</v>
      </c>
      <c r="F29" s="102" t="s">
        <v>172</v>
      </c>
      <c r="G29" s="102" t="s">
        <v>184</v>
      </c>
      <c r="H29" s="102" t="s">
        <v>173</v>
      </c>
      <c r="I29" s="102" t="s">
        <v>174</v>
      </c>
      <c r="J29" s="102" t="s">
        <v>175</v>
      </c>
      <c r="K29" s="97" t="s">
        <v>37</v>
      </c>
      <c r="L29" s="98">
        <v>0</v>
      </c>
      <c r="M29" s="51">
        <v>710000000</v>
      </c>
      <c r="N29" s="32" t="s">
        <v>35</v>
      </c>
      <c r="O29" s="26" t="s">
        <v>53</v>
      </c>
      <c r="P29" s="32" t="s">
        <v>36</v>
      </c>
      <c r="Q29" s="99" t="s">
        <v>43</v>
      </c>
      <c r="R29" s="99" t="s">
        <v>131</v>
      </c>
      <c r="S29" s="100" t="s">
        <v>55</v>
      </c>
      <c r="T29" s="100">
        <v>796</v>
      </c>
      <c r="U29" s="100" t="s">
        <v>77</v>
      </c>
      <c r="V29" s="100">
        <v>52</v>
      </c>
      <c r="W29" s="101">
        <v>5000</v>
      </c>
      <c r="X29" s="103">
        <f t="shared" si="5"/>
        <v>260000</v>
      </c>
      <c r="Y29" s="104">
        <f>X29*1.12</f>
        <v>291200</v>
      </c>
      <c r="Z29" s="102"/>
      <c r="AA29" s="99">
        <v>2014</v>
      </c>
      <c r="AB29" s="102"/>
    </row>
    <row r="30" spans="1:28">
      <c r="A30" s="9"/>
      <c r="B30" s="8" t="s">
        <v>38</v>
      </c>
      <c r="C30" s="23"/>
      <c r="D30" s="24"/>
      <c r="E30" s="24"/>
      <c r="F30" s="24"/>
      <c r="G30" s="33"/>
      <c r="H30" s="33"/>
      <c r="I30" s="33"/>
      <c r="J30" s="33"/>
      <c r="K30" s="25"/>
      <c r="L30" s="26"/>
      <c r="M30" s="3"/>
      <c r="N30" s="32"/>
      <c r="O30" s="26"/>
      <c r="P30" s="23"/>
      <c r="Q30" s="23"/>
      <c r="R30" s="23"/>
      <c r="S30" s="27"/>
      <c r="T30" s="28"/>
      <c r="U30" s="29"/>
      <c r="V30" s="25"/>
      <c r="W30" s="28"/>
      <c r="X30" s="31">
        <f>SUM(X18:X29)</f>
        <v>11208428.57064</v>
      </c>
      <c r="Y30" s="31">
        <f>SUM(Y18:Y29)</f>
        <v>12553439.999116801</v>
      </c>
      <c r="Z30" s="17"/>
      <c r="AA30" s="25"/>
      <c r="AB30" s="30"/>
    </row>
    <row r="31" spans="1:28">
      <c r="A31" s="9"/>
      <c r="B31" s="8" t="s">
        <v>89</v>
      </c>
      <c r="C31" s="23"/>
      <c r="D31" s="24"/>
      <c r="E31" s="24"/>
      <c r="F31" s="24"/>
      <c r="G31" s="33"/>
      <c r="H31" s="33"/>
      <c r="I31" s="33"/>
      <c r="J31" s="33"/>
      <c r="K31" s="25"/>
      <c r="L31" s="26"/>
      <c r="M31" s="3"/>
      <c r="N31" s="32"/>
      <c r="O31" s="26"/>
      <c r="P31" s="23"/>
      <c r="Q31" s="23"/>
      <c r="R31" s="23"/>
      <c r="S31" s="27"/>
      <c r="T31" s="28"/>
      <c r="U31" s="29"/>
      <c r="V31" s="25"/>
      <c r="W31" s="28"/>
      <c r="X31" s="31"/>
      <c r="Y31" s="31"/>
      <c r="Z31" s="17"/>
      <c r="AA31" s="25"/>
      <c r="AB31" s="30"/>
    </row>
    <row r="32" spans="1:28" ht="76.5">
      <c r="A32" s="9" t="s">
        <v>42</v>
      </c>
      <c r="B32" s="86" t="s">
        <v>104</v>
      </c>
      <c r="C32" s="88" t="s">
        <v>34</v>
      </c>
      <c r="D32" s="115" t="s">
        <v>91</v>
      </c>
      <c r="E32" s="24" t="s">
        <v>92</v>
      </c>
      <c r="F32" s="24" t="s">
        <v>93</v>
      </c>
      <c r="G32" s="33" t="s">
        <v>94</v>
      </c>
      <c r="H32" s="33" t="s">
        <v>95</v>
      </c>
      <c r="I32" s="33" t="s">
        <v>96</v>
      </c>
      <c r="J32" s="33" t="s">
        <v>97</v>
      </c>
      <c r="K32" s="88" t="s">
        <v>45</v>
      </c>
      <c r="L32" s="116">
        <v>50</v>
      </c>
      <c r="M32" s="51">
        <v>710000000</v>
      </c>
      <c r="N32" s="32" t="s">
        <v>35</v>
      </c>
      <c r="O32" s="26" t="s">
        <v>53</v>
      </c>
      <c r="P32" s="32" t="s">
        <v>36</v>
      </c>
      <c r="Q32" s="117"/>
      <c r="R32" s="89" t="s">
        <v>47</v>
      </c>
      <c r="S32" s="52" t="s">
        <v>55</v>
      </c>
      <c r="T32" s="118"/>
      <c r="U32" s="118"/>
      <c r="V32" s="119"/>
      <c r="W32" s="119"/>
      <c r="X32" s="119">
        <v>9227320</v>
      </c>
      <c r="Y32" s="119">
        <f>X32*1.12</f>
        <v>10334598.4</v>
      </c>
      <c r="Z32" s="88"/>
      <c r="AA32" s="120">
        <v>2014</v>
      </c>
      <c r="AB32" s="88"/>
    </row>
    <row r="33" spans="1:28" ht="63.75">
      <c r="A33" s="9" t="s">
        <v>42</v>
      </c>
      <c r="B33" s="86" t="s">
        <v>105</v>
      </c>
      <c r="C33" s="88" t="s">
        <v>34</v>
      </c>
      <c r="D33" s="115" t="s">
        <v>98</v>
      </c>
      <c r="E33" s="24" t="s">
        <v>99</v>
      </c>
      <c r="F33" s="24" t="s">
        <v>100</v>
      </c>
      <c r="G33" s="33" t="s">
        <v>99</v>
      </c>
      <c r="H33" s="33" t="s">
        <v>100</v>
      </c>
      <c r="I33" s="33" t="s">
        <v>101</v>
      </c>
      <c r="J33" s="33" t="s">
        <v>102</v>
      </c>
      <c r="K33" s="88" t="s">
        <v>45</v>
      </c>
      <c r="L33" s="116">
        <v>50</v>
      </c>
      <c r="M33" s="51">
        <v>710000000</v>
      </c>
      <c r="N33" s="32" t="s">
        <v>35</v>
      </c>
      <c r="O33" s="26" t="s">
        <v>53</v>
      </c>
      <c r="P33" s="32" t="s">
        <v>36</v>
      </c>
      <c r="Q33" s="117"/>
      <c r="R33" s="89" t="s">
        <v>47</v>
      </c>
      <c r="S33" s="52" t="s">
        <v>55</v>
      </c>
      <c r="T33" s="118"/>
      <c r="U33" s="118"/>
      <c r="V33" s="119"/>
      <c r="W33" s="119"/>
      <c r="X33" s="119">
        <v>3986652</v>
      </c>
      <c r="Y33" s="119">
        <f>X33*1.12</f>
        <v>4465050.24</v>
      </c>
      <c r="Z33" s="88"/>
      <c r="AA33" s="120">
        <v>2014</v>
      </c>
      <c r="AB33" s="88"/>
    </row>
    <row r="34" spans="1:28">
      <c r="A34" s="9"/>
      <c r="B34" s="8" t="s">
        <v>90</v>
      </c>
      <c r="C34" s="23"/>
      <c r="D34" s="24"/>
      <c r="E34" s="24"/>
      <c r="F34" s="24"/>
      <c r="G34" s="33"/>
      <c r="H34" s="33"/>
      <c r="I34" s="33"/>
      <c r="J34" s="33"/>
      <c r="K34" s="25"/>
      <c r="L34" s="26"/>
      <c r="M34" s="3"/>
      <c r="N34" s="32"/>
      <c r="O34" s="26"/>
      <c r="P34" s="23"/>
      <c r="Q34" s="23"/>
      <c r="R34" s="23"/>
      <c r="S34" s="27"/>
      <c r="T34" s="28"/>
      <c r="U34" s="29"/>
      <c r="V34" s="25"/>
      <c r="W34" s="28"/>
      <c r="X34" s="31">
        <f>X33+X32</f>
        <v>13213972</v>
      </c>
      <c r="Y34" s="31">
        <f>Y33+Y32</f>
        <v>14799648.640000001</v>
      </c>
      <c r="Z34" s="17"/>
      <c r="AA34" s="25"/>
      <c r="AB34" s="30"/>
    </row>
    <row r="35" spans="1:28">
      <c r="A35" s="9"/>
      <c r="B35" s="8" t="s">
        <v>32</v>
      </c>
      <c r="C35" s="54"/>
      <c r="D35" s="55"/>
      <c r="E35" s="54"/>
      <c r="F35" s="54"/>
      <c r="G35" s="54"/>
      <c r="H35" s="54"/>
      <c r="I35" s="54"/>
      <c r="J35" s="54"/>
      <c r="K35" s="54"/>
      <c r="L35" s="54"/>
      <c r="M35" s="54"/>
      <c r="N35" s="54"/>
      <c r="O35" s="54"/>
      <c r="P35" s="54"/>
      <c r="Q35" s="54"/>
      <c r="R35" s="54"/>
      <c r="S35" s="56"/>
      <c r="T35" s="56"/>
      <c r="U35" s="56"/>
      <c r="V35" s="57"/>
      <c r="W35" s="54"/>
      <c r="X35" s="57"/>
      <c r="Y35" s="57"/>
      <c r="Z35" s="54"/>
      <c r="AA35" s="54"/>
      <c r="AB35" s="54"/>
    </row>
    <row r="36" spans="1:28" ht="89.25">
      <c r="A36" s="9" t="s">
        <v>88</v>
      </c>
      <c r="B36" s="87" t="s">
        <v>87</v>
      </c>
      <c r="C36" s="88" t="s">
        <v>34</v>
      </c>
      <c r="D36" s="115" t="s">
        <v>209</v>
      </c>
      <c r="E36" s="24" t="s">
        <v>80</v>
      </c>
      <c r="F36" s="24" t="s">
        <v>81</v>
      </c>
      <c r="G36" s="33" t="s">
        <v>82</v>
      </c>
      <c r="H36" s="33" t="s">
        <v>83</v>
      </c>
      <c r="I36" s="33" t="s">
        <v>85</v>
      </c>
      <c r="J36" s="33" t="s">
        <v>86</v>
      </c>
      <c r="K36" s="88" t="s">
        <v>45</v>
      </c>
      <c r="L36" s="116">
        <v>80</v>
      </c>
      <c r="M36" s="51">
        <v>710000000</v>
      </c>
      <c r="N36" s="32" t="s">
        <v>35</v>
      </c>
      <c r="O36" s="26" t="s">
        <v>53</v>
      </c>
      <c r="P36" s="32" t="s">
        <v>84</v>
      </c>
      <c r="Q36" s="117"/>
      <c r="R36" s="89" t="s">
        <v>51</v>
      </c>
      <c r="S36" s="52" t="s">
        <v>55</v>
      </c>
      <c r="T36" s="118"/>
      <c r="U36" s="118"/>
      <c r="V36" s="119"/>
      <c r="W36" s="119"/>
      <c r="X36" s="119">
        <v>8988000</v>
      </c>
      <c r="Y36" s="119">
        <f>X36*1.12</f>
        <v>10066560.000000002</v>
      </c>
      <c r="Z36" s="88"/>
      <c r="AA36" s="120">
        <v>2014</v>
      </c>
      <c r="AB36" s="88"/>
    </row>
    <row r="37" spans="1:28" ht="63.75">
      <c r="A37" s="9" t="s">
        <v>103</v>
      </c>
      <c r="B37" s="87" t="s">
        <v>114</v>
      </c>
      <c r="C37" s="88" t="s">
        <v>34</v>
      </c>
      <c r="D37" s="115" t="s">
        <v>106</v>
      </c>
      <c r="E37" s="24" t="s">
        <v>107</v>
      </c>
      <c r="F37" s="24" t="s">
        <v>108</v>
      </c>
      <c r="G37" s="33" t="s">
        <v>109</v>
      </c>
      <c r="H37" s="33" t="s">
        <v>110</v>
      </c>
      <c r="I37" s="33" t="s">
        <v>111</v>
      </c>
      <c r="J37" s="33" t="s">
        <v>112</v>
      </c>
      <c r="K37" s="88" t="s">
        <v>46</v>
      </c>
      <c r="L37" s="116">
        <v>50</v>
      </c>
      <c r="M37" s="51">
        <v>710000000</v>
      </c>
      <c r="N37" s="32" t="s">
        <v>35</v>
      </c>
      <c r="O37" s="26" t="s">
        <v>53</v>
      </c>
      <c r="P37" s="32" t="s">
        <v>113</v>
      </c>
      <c r="Q37" s="117"/>
      <c r="R37" s="89" t="s">
        <v>51</v>
      </c>
      <c r="S37" s="52" t="s">
        <v>55</v>
      </c>
      <c r="T37" s="118"/>
      <c r="U37" s="118"/>
      <c r="V37" s="119"/>
      <c r="W37" s="119"/>
      <c r="X37" s="119">
        <v>25000000</v>
      </c>
      <c r="Y37" s="119">
        <f>X37*1.12</f>
        <v>28000000.000000004</v>
      </c>
      <c r="Z37" s="88" t="s">
        <v>52</v>
      </c>
      <c r="AA37" s="120">
        <v>2014</v>
      </c>
      <c r="AB37" s="88"/>
    </row>
    <row r="38" spans="1:28" ht="216.75">
      <c r="A38" s="9" t="s">
        <v>124</v>
      </c>
      <c r="B38" s="87" t="s">
        <v>125</v>
      </c>
      <c r="C38" s="88" t="s">
        <v>34</v>
      </c>
      <c r="D38" s="115" t="s">
        <v>118</v>
      </c>
      <c r="E38" s="24" t="s">
        <v>210</v>
      </c>
      <c r="F38" s="24" t="s">
        <v>119</v>
      </c>
      <c r="G38" s="33" t="s">
        <v>211</v>
      </c>
      <c r="H38" s="33" t="s">
        <v>120</v>
      </c>
      <c r="I38" s="33" t="s">
        <v>121</v>
      </c>
      <c r="J38" s="33" t="s">
        <v>122</v>
      </c>
      <c r="K38" s="88" t="s">
        <v>46</v>
      </c>
      <c r="L38" s="116">
        <v>100</v>
      </c>
      <c r="M38" s="51">
        <v>710000000</v>
      </c>
      <c r="N38" s="32" t="s">
        <v>35</v>
      </c>
      <c r="O38" s="26" t="s">
        <v>53</v>
      </c>
      <c r="P38" s="32" t="s">
        <v>84</v>
      </c>
      <c r="Q38" s="117"/>
      <c r="R38" s="89" t="s">
        <v>51</v>
      </c>
      <c r="S38" s="52" t="s">
        <v>123</v>
      </c>
      <c r="T38" s="118"/>
      <c r="U38" s="118"/>
      <c r="V38" s="119"/>
      <c r="W38" s="119"/>
      <c r="X38" s="119">
        <v>4451070000</v>
      </c>
      <c r="Y38" s="119">
        <f>X38*1.12</f>
        <v>4985198400</v>
      </c>
      <c r="Z38" s="88" t="s">
        <v>52</v>
      </c>
      <c r="AA38" s="120">
        <v>2014</v>
      </c>
      <c r="AB38" s="88"/>
    </row>
    <row r="39" spans="1:28" ht="51">
      <c r="A39" s="9" t="s">
        <v>195</v>
      </c>
      <c r="B39" s="86" t="s">
        <v>205</v>
      </c>
      <c r="C39" s="132" t="s">
        <v>34</v>
      </c>
      <c r="D39" s="133" t="s">
        <v>197</v>
      </c>
      <c r="E39" s="134" t="s">
        <v>198</v>
      </c>
      <c r="F39" s="134" t="s">
        <v>199</v>
      </c>
      <c r="G39" s="135" t="s">
        <v>198</v>
      </c>
      <c r="H39" s="134" t="s">
        <v>199</v>
      </c>
      <c r="I39" s="134" t="s">
        <v>200</v>
      </c>
      <c r="J39" s="134" t="s">
        <v>201</v>
      </c>
      <c r="K39" s="25" t="s">
        <v>46</v>
      </c>
      <c r="L39" s="25">
        <v>100</v>
      </c>
      <c r="M39" s="51">
        <v>710000000</v>
      </c>
      <c r="N39" s="32" t="s">
        <v>35</v>
      </c>
      <c r="O39" s="51" t="s">
        <v>202</v>
      </c>
      <c r="P39" s="23" t="s">
        <v>36</v>
      </c>
      <c r="Q39" s="25"/>
      <c r="R39" s="23" t="s">
        <v>206</v>
      </c>
      <c r="S39" s="23" t="s">
        <v>203</v>
      </c>
      <c r="T39" s="25"/>
      <c r="U39" s="136"/>
      <c r="V39" s="137"/>
      <c r="W39" s="119"/>
      <c r="X39" s="138">
        <v>157800</v>
      </c>
      <c r="Y39" s="119">
        <f>X39</f>
        <v>157800</v>
      </c>
      <c r="Z39" s="119"/>
      <c r="AA39" s="52">
        <v>2014</v>
      </c>
      <c r="AB39" s="25" t="s">
        <v>204</v>
      </c>
    </row>
    <row r="40" spans="1:28" ht="63.75">
      <c r="A40" s="9" t="s">
        <v>195</v>
      </c>
      <c r="B40" s="87" t="s">
        <v>207</v>
      </c>
      <c r="C40" s="132" t="s">
        <v>34</v>
      </c>
      <c r="D40" s="133" t="s">
        <v>197</v>
      </c>
      <c r="E40" s="134" t="s">
        <v>198</v>
      </c>
      <c r="F40" s="134" t="s">
        <v>199</v>
      </c>
      <c r="G40" s="135" t="s">
        <v>198</v>
      </c>
      <c r="H40" s="134" t="s">
        <v>199</v>
      </c>
      <c r="I40" s="134" t="s">
        <v>200</v>
      </c>
      <c r="J40" s="134" t="s">
        <v>201</v>
      </c>
      <c r="K40" s="25" t="s">
        <v>46</v>
      </c>
      <c r="L40" s="25">
        <v>100</v>
      </c>
      <c r="M40" s="51">
        <v>710000000</v>
      </c>
      <c r="N40" s="32" t="s">
        <v>35</v>
      </c>
      <c r="O40" s="26" t="s">
        <v>53</v>
      </c>
      <c r="P40" s="23" t="s">
        <v>36</v>
      </c>
      <c r="Q40" s="25"/>
      <c r="R40" s="23" t="s">
        <v>51</v>
      </c>
      <c r="S40" s="23" t="s">
        <v>203</v>
      </c>
      <c r="T40" s="25"/>
      <c r="U40" s="136"/>
      <c r="V40" s="137"/>
      <c r="W40" s="119"/>
      <c r="X40" s="138">
        <v>292200</v>
      </c>
      <c r="Y40" s="119">
        <f>X40</f>
        <v>292200</v>
      </c>
      <c r="Z40" s="119"/>
      <c r="AA40" s="52">
        <v>2014</v>
      </c>
      <c r="AB40" s="25"/>
    </row>
    <row r="41" spans="1:28">
      <c r="A41" s="9"/>
      <c r="B41" s="73" t="s">
        <v>33</v>
      </c>
      <c r="C41" s="74"/>
      <c r="D41" s="75"/>
      <c r="E41" s="76"/>
      <c r="F41" s="76"/>
      <c r="G41" s="77"/>
      <c r="H41" s="76"/>
      <c r="I41" s="76"/>
      <c r="J41" s="76"/>
      <c r="K41" s="78"/>
      <c r="L41" s="78"/>
      <c r="M41" s="79"/>
      <c r="N41" s="80"/>
      <c r="O41" s="79"/>
      <c r="P41" s="81"/>
      <c r="Q41" s="78"/>
      <c r="R41" s="81"/>
      <c r="S41" s="81"/>
      <c r="T41" s="78"/>
      <c r="U41" s="82"/>
      <c r="V41" s="83"/>
      <c r="W41" s="84"/>
      <c r="X41" s="85">
        <f>SUM(X36:X40)</f>
        <v>4485508000</v>
      </c>
      <c r="Y41" s="85">
        <f>SUM(Y36:Y40)</f>
        <v>5023714960</v>
      </c>
      <c r="Z41" s="84"/>
      <c r="AA41" s="52"/>
      <c r="AB41" s="51"/>
    </row>
    <row r="42" spans="1:28">
      <c r="A42" s="9"/>
      <c r="B42" s="73" t="s">
        <v>41</v>
      </c>
      <c r="C42" s="74"/>
      <c r="D42" s="75"/>
      <c r="E42" s="76"/>
      <c r="F42" s="76"/>
      <c r="G42" s="77"/>
      <c r="H42" s="76"/>
      <c r="I42" s="76"/>
      <c r="J42" s="76"/>
      <c r="K42" s="78"/>
      <c r="L42" s="78"/>
      <c r="M42" s="79"/>
      <c r="N42" s="80"/>
      <c r="O42" s="79"/>
      <c r="P42" s="81"/>
      <c r="Q42" s="78"/>
      <c r="R42" s="81"/>
      <c r="S42" s="81"/>
      <c r="T42" s="78"/>
      <c r="U42" s="82"/>
      <c r="V42" s="83"/>
      <c r="W42" s="84"/>
      <c r="X42" s="85">
        <f>X41+X34+X30</f>
        <v>4509930400.5706396</v>
      </c>
      <c r="Y42" s="85">
        <f>Y41+Y34+Y30</f>
        <v>5051068048.6391172</v>
      </c>
      <c r="Z42" s="84"/>
      <c r="AA42" s="52"/>
      <c r="AB42" s="51"/>
    </row>
    <row r="43" spans="1:28">
      <c r="A43" s="9"/>
      <c r="B43" s="58"/>
      <c r="C43" s="59"/>
      <c r="D43" s="60"/>
      <c r="E43" s="61"/>
      <c r="F43" s="61"/>
      <c r="G43" s="62"/>
      <c r="H43" s="61"/>
      <c r="I43" s="61"/>
      <c r="J43" s="61"/>
      <c r="K43" s="63"/>
      <c r="L43" s="63"/>
      <c r="M43" s="64"/>
      <c r="N43" s="65"/>
      <c r="O43" s="64"/>
      <c r="P43" s="66"/>
      <c r="Q43" s="63"/>
      <c r="R43" s="66"/>
      <c r="S43" s="66"/>
      <c r="T43" s="63"/>
      <c r="U43" s="67"/>
      <c r="V43" s="68"/>
      <c r="W43" s="69"/>
      <c r="X43" s="70"/>
      <c r="Y43" s="70"/>
      <c r="Z43" s="69"/>
      <c r="AA43" s="71"/>
      <c r="AB43" s="64"/>
    </row>
    <row r="44" spans="1:28">
      <c r="Y44" s="49">
        <f>Y15</f>
        <v>15429999.997760003</v>
      </c>
      <c r="Z44" s="72" t="s">
        <v>29</v>
      </c>
    </row>
    <row r="45" spans="1:28">
      <c r="Y45" s="21">
        <f>Y42</f>
        <v>5051068048.6391172</v>
      </c>
      <c r="Z45" t="s">
        <v>30</v>
      </c>
    </row>
    <row r="46" spans="1:28">
      <c r="Y46" s="21">
        <v>8152070183.4078684</v>
      </c>
    </row>
    <row r="47" spans="1:28">
      <c r="X47" s="21">
        <v>13187708232.049225</v>
      </c>
      <c r="Y47" s="21">
        <f>Y46-Y44+Y45</f>
        <v>13187708232.049225</v>
      </c>
    </row>
    <row r="48" spans="1:28">
      <c r="Y48" s="21">
        <f>Y47-X47</f>
        <v>0</v>
      </c>
    </row>
  </sheetData>
  <autoFilter ref="A6:AB42"/>
  <mergeCells count="1">
    <mergeCell ref="B4:AB4"/>
  </mergeCells>
  <pageMargins left="0.70866141732283472" right="0.70866141732283472" top="0.74803149606299213" bottom="0.74803149606299213"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2014-07-22T11:09:39Z</dcterms:modified>
</cp:coreProperties>
</file>