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05" windowWidth="14805" windowHeight="68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Лист1!$A$6:$AB$44</definedName>
  </definedNames>
  <calcPr calcId="145621"/>
</workbook>
</file>

<file path=xl/calcChain.xml><?xml version="1.0" encoding="utf-8"?>
<calcChain xmlns="http://schemas.openxmlformats.org/spreadsheetml/2006/main">
  <c r="Y43" i="1" l="1"/>
  <c r="X43" i="1"/>
  <c r="Y42" i="1"/>
  <c r="Y47" i="1" l="1"/>
  <c r="Y49" i="1" s="1"/>
  <c r="Y46" i="1"/>
  <c r="Y44" i="1"/>
  <c r="X44" i="1"/>
  <c r="Y36" i="1"/>
  <c r="X36" i="1"/>
  <c r="Y23" i="1"/>
  <c r="X23" i="1"/>
  <c r="Y22" i="1"/>
  <c r="X22" i="1"/>
  <c r="Y18" i="1"/>
  <c r="X18" i="1"/>
  <c r="Y41" i="1"/>
  <c r="X35" i="1"/>
  <c r="Y35" i="1" s="1"/>
  <c r="Y40" i="1" l="1"/>
  <c r="X39" i="1" l="1"/>
  <c r="Y38" i="1" l="1"/>
  <c r="Y20" i="1"/>
  <c r="Y50" i="1" l="1"/>
</calcChain>
</file>

<file path=xl/sharedStrings.xml><?xml version="1.0" encoding="utf-8"?>
<sst xmlns="http://schemas.openxmlformats.org/spreadsheetml/2006/main" count="524" uniqueCount="214">
  <si>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</si>
  <si>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</si>
  <si>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</si>
  <si>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</si>
  <si>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</si>
  <si>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</si>
  <si>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</si>
  <si>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</si>
  <si>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</si>
  <si>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</si>
  <si>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</si>
  <si>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</si>
  <si>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</si>
  <si>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</si>
  <si>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</si>
  <si>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</si>
  <si>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</si>
  <si>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</si>
  <si>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</si>
  <si>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</si>
  <si>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</si>
  <si>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</si>
  <si>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</si>
  <si>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</si>
  <si>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</si>
  <si>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</si>
  <si>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</si>
  <si>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</si>
  <si>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Исключить следующие позиции:</t>
  </si>
  <si>
    <t>-</t>
  </si>
  <si>
    <t>+</t>
  </si>
  <si>
    <t>Приложение 1</t>
  </si>
  <si>
    <t>3. Услуги</t>
  </si>
  <si>
    <t>итого по услугам</t>
  </si>
  <si>
    <t>АО "РД "КазМунайГаз"</t>
  </si>
  <si>
    <t>г.Астана, пр.Кабанбай батыра 17</t>
  </si>
  <si>
    <t>г.Астана</t>
  </si>
  <si>
    <t>ЦПЭ</t>
  </si>
  <si>
    <t>итого по товарам</t>
  </si>
  <si>
    <t>1. Товары</t>
  </si>
  <si>
    <t>итого исключить</t>
  </si>
  <si>
    <t>итого включить</t>
  </si>
  <si>
    <t>САД</t>
  </si>
  <si>
    <t>июнь 2014 года</t>
  </si>
  <si>
    <t>DDP</t>
  </si>
  <si>
    <t>Авансовый платеж - 0%, оставшаяся часть в течение 30 р.д. с момента подписания акта приема-передачи</t>
  </si>
  <si>
    <t>ЭОТТ</t>
  </si>
  <si>
    <t>ОИ</t>
  </si>
  <si>
    <t>С даты заключения договора и до 31 декабря 2014 года</t>
  </si>
  <si>
    <t>столбец - 11, 20, 21</t>
  </si>
  <si>
    <t>ЭОТ</t>
  </si>
  <si>
    <t>ДЛЗиМС</t>
  </si>
  <si>
    <t>март, апрель 2014 года</t>
  </si>
  <si>
    <t>столбец - 11, 14</t>
  </si>
  <si>
    <t>ДОиКС</t>
  </si>
  <si>
    <t>84.11.19.05.00.00.00</t>
  </si>
  <si>
    <t>Услуги по проведению государственного технического обследования недвижимого имущества</t>
  </si>
  <si>
    <t>Жылдымайтын мүлікке мемлекеттік техникалық зерттеу жүргізу бойынша қызметтер</t>
  </si>
  <si>
    <t>Мангистауская область</t>
  </si>
  <si>
    <t>с даты заключения договора по 31 декабря 2014 года</t>
  </si>
  <si>
    <t>столбец - 11</t>
  </si>
  <si>
    <t>ОВХ</t>
  </si>
  <si>
    <t>май, июнь 2014 года</t>
  </si>
  <si>
    <t>июль, август 2014 года</t>
  </si>
  <si>
    <t xml:space="preserve"> г.Астана, пр.Кабанбай батыра 17</t>
  </si>
  <si>
    <t>VIII изменения и дополнения в План закупок товаров, работ и услуг  АО «РД «КазМунайГаз» на 2014 год</t>
  </si>
  <si>
    <t>к приказу АО "РД "КазМунайГаз" № 148/П от 24.06.2014 года</t>
  </si>
  <si>
    <t>20-1 Т</t>
  </si>
  <si>
    <t>17.29.11.10.00.00.45.10.2</t>
  </si>
  <si>
    <t>Наклейка</t>
  </si>
  <si>
    <t>Жапсырма</t>
  </si>
  <si>
    <t>самоклеящаяся</t>
  </si>
  <si>
    <t>өзі жабысатың қағаз</t>
  </si>
  <si>
    <t>Бумага самоклейкая для инвентарных номеров</t>
  </si>
  <si>
    <t>өзі жабысатың қағаз инвентарлық нөмірге</t>
  </si>
  <si>
    <t>г. Актау, 2 мкр. д. 47 «а»  Филиал Инженерный центр АО «РД «КазМунайГаз».</t>
  </si>
  <si>
    <t>с даты заключения договора и по 30 июня 2014 года</t>
  </si>
  <si>
    <t>Одна пачка</t>
  </si>
  <si>
    <t>столбец - 11, 14, 15, 22</t>
  </si>
  <si>
    <t>21-1 Т</t>
  </si>
  <si>
    <t>17.23.12.30.00.00.00.03.1</t>
  </si>
  <si>
    <t>Бумага для заметок</t>
  </si>
  <si>
    <t>Белгілеуге арналған қағаз</t>
  </si>
  <si>
    <t>из цветной бумаги (блок из бумаг для заметок)</t>
  </si>
  <si>
    <t>түсті қағаздан (ескертулерге арналған қағаздар блогынан)</t>
  </si>
  <si>
    <t>Бумага для замет,р-р 76х14мм, 4х цветная</t>
  </si>
  <si>
    <t>Қағаз белгілер үшін 76*14мм,4 түрлі</t>
  </si>
  <si>
    <t>34-1 Т</t>
  </si>
  <si>
    <t>15.12.12.00.00.00.15.20.1</t>
  </si>
  <si>
    <t>Адресная папка</t>
  </si>
  <si>
    <t>Мекен-жай папкасы</t>
  </si>
  <si>
    <t>с лицевой поверхностью из искусственной кожи</t>
  </si>
  <si>
    <t>Беткі жағы жасанды былғарыдан</t>
  </si>
  <si>
    <t>Папка юбилейная  к/зам,цв.-кор,тем/виш,зел</t>
  </si>
  <si>
    <t>Папка  атаулы мұқаба алдыңғы бетпен жасанды теріден қоңыр,шие түсті,жасыл</t>
  </si>
  <si>
    <t>Штука</t>
  </si>
  <si>
    <t>38-1 Т</t>
  </si>
  <si>
    <t>17.23.12.40.00.00.00.20.1</t>
  </si>
  <si>
    <t>Блокнот для записей</t>
  </si>
  <si>
    <t>жазбаға арналған блокнот</t>
  </si>
  <si>
    <t>Формат А5</t>
  </si>
  <si>
    <t>А5 форматы</t>
  </si>
  <si>
    <t>блокнот имиджевые</t>
  </si>
  <si>
    <t>блокнот имиджді</t>
  </si>
  <si>
    <t>39-1 Т</t>
  </si>
  <si>
    <t>17.23.12.10.00.00.00.10.1</t>
  </si>
  <si>
    <t>Конверты</t>
  </si>
  <si>
    <t>Конверттер</t>
  </si>
  <si>
    <t>формат Евро, Е65 (110 х 220 мм)</t>
  </si>
  <si>
    <t>Евро формат, Е65 (110 х 220 мм)</t>
  </si>
  <si>
    <t>Конверт с логотипом ИЦ (евроформат)</t>
  </si>
  <si>
    <t>Конверт евроның форматының, логотипімен ИЦ</t>
  </si>
  <si>
    <t>42-1 Т</t>
  </si>
  <si>
    <t>17.23.12.50.00.00.00.40.1</t>
  </si>
  <si>
    <t>Ежедневник</t>
  </si>
  <si>
    <t>күнделік</t>
  </si>
  <si>
    <t>формат А5, датированный</t>
  </si>
  <si>
    <t>А5 форматы, күнін көрсетумен</t>
  </si>
  <si>
    <t>Ежедневник с логотипом ИЦ</t>
  </si>
  <si>
    <t xml:space="preserve">ИЦ логотиппен күнделiк </t>
  </si>
  <si>
    <t>46-1 Т</t>
  </si>
  <si>
    <t>17.23.12.30.00.00.00.01.1</t>
  </si>
  <si>
    <t>из белой бумаги (блок из бумаг для заметок)</t>
  </si>
  <si>
    <t>ақ қағаздан (ескертулерге арналған қағаздар блогынан)</t>
  </si>
  <si>
    <t>Бумага для заметок с клейким краем большого формата желтого цвета размер 102*152</t>
  </si>
  <si>
    <t>Ескерту кағазы 102-152 бір жақ ұшында жабыстыруға арналған желімі бар</t>
  </si>
  <si>
    <t>73-1 Т</t>
  </si>
  <si>
    <t>32.99.11.00.00.00.10.10.1</t>
  </si>
  <si>
    <t>Каска</t>
  </si>
  <si>
    <t>Материал изготовления - пластмасса</t>
  </si>
  <si>
    <t>Дайындау материалы - пластмасса</t>
  </si>
  <si>
    <t>каска защитная с логотипом</t>
  </si>
  <si>
    <t>қорғану каскасы логотипімен</t>
  </si>
  <si>
    <t>с даты заключения договора и по 31 октября 2014 года</t>
  </si>
  <si>
    <t>20-2 Т</t>
  </si>
  <si>
    <t>21-2 Т</t>
  </si>
  <si>
    <t>34-2 Т</t>
  </si>
  <si>
    <t>38-2 Т</t>
  </si>
  <si>
    <t>39-2 Т</t>
  </si>
  <si>
    <t>42-2 Т</t>
  </si>
  <si>
    <t>46-2 Т</t>
  </si>
  <si>
    <t>73-2 Т</t>
  </si>
  <si>
    <t>76 Т</t>
  </si>
  <si>
    <t>26.20.13.00.00.02.21.10.1</t>
  </si>
  <si>
    <t>Рабочая станция</t>
  </si>
  <si>
    <t>Жұмыс станциясы</t>
  </si>
  <si>
    <t>Вычислительная, Оснащена мощным процессором (возможно несколькими) и максимальным объемом быстрой оперативной памяти. В зависимости от круга решаемых задач может быть оснащен массивом жестких диском.</t>
  </si>
  <si>
    <t>Есептеуіш, Қуатты процессормен (бірнеше болуы мүмкін) және көлемі барынша көп жедел оперативті жадымен жарақтандырылған. Шешілетін тапсырмалардың шеңберіне байланысты қатты диск массивмен жарақтандырылуы мүмкін</t>
  </si>
  <si>
    <t>Высокопроизводительная рабочая станция</t>
  </si>
  <si>
    <t>Жоғарғы сападағы жұмыс бекеті</t>
  </si>
  <si>
    <t>с даты заключения договора и до 30 июня 2014года</t>
  </si>
  <si>
    <t>76-1 Т</t>
  </si>
  <si>
    <t>с даты заключения договора и до 30 сентября 2014года</t>
  </si>
  <si>
    <t>столбец - 7, 11, 14</t>
  </si>
  <si>
    <t>ДСИ</t>
  </si>
  <si>
    <t>63.11.12.10.00.00.00</t>
  </si>
  <si>
    <t>Услуги по технической поддержке сайтов</t>
  </si>
  <si>
    <t>Сайттарды техникалық қолдау жөніндегі қызметтер</t>
  </si>
  <si>
    <t>Услуги по технической поддержке сайта в работоспособном состоянии, улучшению его функциональных возможностей.</t>
  </si>
  <si>
    <t>Сайттың қалыпты жұмыс істеуін, оның функционалдық мүмкіндіктерінің жақсаруын техникалық қолдау жөніндегі қызметтер</t>
  </si>
  <si>
    <t>Услуги по сопровождению и обновлению коопоративного веб-сайта (включая его продвижение). Техническая поддержка сайта в работоспособном состоянии, улучшению его функциональных возможностей, а также услуги по внесению изменений в дизайн сайта в сторону улучшения его внешнего вида.</t>
  </si>
  <si>
    <t>Корпоративтік веб-сайтты жүргізу және жаңарту (оны ілгерілетуді қоса есептегенде) жөніндегі қызмет көрсетулер. Сайттың қалыпты жұмыс істеуін, оның функционалдық мүмкіндіктерінің жақсаруын техникалық қолдау, сондай-ақ сайттың дизайнына оның сыртқы көрінісін жақсарту жағына қарай өзгертулер енгізу жөніндегі қызмет көрсетулер</t>
  </si>
  <si>
    <t>авансовый платеж - 0%, оставшаяся часть в течение 30 р.д. с момента подписания акта приема-передачи</t>
  </si>
  <si>
    <t>36-2 У</t>
  </si>
  <si>
    <t>36-3 У</t>
  </si>
  <si>
    <t>85.59.13.05.00.00.00</t>
  </si>
  <si>
    <t>Услуги по подготовке и обучению работников</t>
  </si>
  <si>
    <t>Қызметкерлерді даярлау және оқыту жөніндегі қызметтер</t>
  </si>
  <si>
    <t>Услуги по обучению работников по вопросам закупок</t>
  </si>
  <si>
    <t>Сатып алу мәселелері жөніндегі қызметкерлерді  оқыту жөніндегі қызметтер</t>
  </si>
  <si>
    <t>Акмолинская область, п.Зерен</t>
  </si>
  <si>
    <t>два календарных дня в июне месяце</t>
  </si>
  <si>
    <t>Заказчик производит оплату стоимости Услуги путем перечисления денег на банковский счет исполнителя в течении 10 рабочих дней с момента подписания договора и выставления счета на оплату</t>
  </si>
  <si>
    <t>167 У</t>
  </si>
  <si>
    <t>60-2 У</t>
  </si>
  <si>
    <t>52.29.20.20.20.00.00</t>
  </si>
  <si>
    <t>Услуги транспортные вспомогательные и дополнительные прочие, не включенные в другие группировки</t>
  </si>
  <si>
    <t>Басқа топтамаларға кіргізілмеген көліктік, қосалқы және басқа да қосымша қызметтер</t>
  </si>
  <si>
    <t xml:space="preserve">Услуги автотранспорта для сопровождения инженерно-геологических работ филиала «Инженерный центр» на месторождениях АО "Эмбамунайгаз" </t>
  </si>
  <si>
    <t xml:space="preserve">"Ембімұнайгаз" АҚ кен орындарында "Инженерлік орталық" филиалының инженерлік-геологиялық жұмыстарын алып жүру үшін автокөліктік қызмет көрсету </t>
  </si>
  <si>
    <t>февраль, март 2014 года</t>
  </si>
  <si>
    <t>Атырауская область, г.Атырау,ИЦ</t>
  </si>
  <si>
    <t>авансовый платеж - 0%, оставшаяся часть в течение 30 рабочих дней с  момента представления оригинала счета-фактуры и оригинала акта выполненных работ</t>
  </si>
  <si>
    <t>2014</t>
  </si>
  <si>
    <t>ДДН</t>
  </si>
  <si>
    <t>столбец - 20, 21 (с учетом доп. соглашения)</t>
  </si>
  <si>
    <t>60-3 У</t>
  </si>
  <si>
    <t>Цбух</t>
  </si>
  <si>
    <t>19.20.21.00.00.00.11.60.1</t>
  </si>
  <si>
    <t>Бензин</t>
  </si>
  <si>
    <t>Неэтилированный и этилированный, произведенный для двигателей с искровым зажиганием: АИ-95</t>
  </si>
  <si>
    <t>Ұшқыннан оталатын двигателдер үшін өндірілген этилді емес және этилді: АИ-95</t>
  </si>
  <si>
    <t>Высокооктановый автомобильный бензин АИ-95</t>
  </si>
  <si>
    <t>Жоғары октанды АИ-95 автомиль бензині</t>
  </si>
  <si>
    <t xml:space="preserve"> июль 2014 года</t>
  </si>
  <si>
    <t>авансовый платеж - 30%, оставшаяся часть в течение 30 р.д. с момента подписания акта приема-передачи</t>
  </si>
  <si>
    <t>литр</t>
  </si>
  <si>
    <t>ОТПХ</t>
  </si>
  <si>
    <t>81 Т</t>
  </si>
  <si>
    <t>62.01.11.50.00.00.00</t>
  </si>
  <si>
    <t>Услуги настройки программного обеcпечения</t>
  </si>
  <si>
    <t>Бағдарламалық қамтамасыз етуді жөнге келтіру қызметтері</t>
  </si>
  <si>
    <t>Комплекс мер по модификации и конфигурации существующих программных приложений</t>
  </si>
  <si>
    <t>Қолда бар бағдарламалық ұсыныстарды конфигурациялау модификациялау бойынша қызметтер</t>
  </si>
  <si>
    <t>Услуги по автоматизации процесса консолидации финансовой отчетности  АО "РД "КазМунайГаз" в системе АО "НК "КазМунайГаз" SAP BO FC</t>
  </si>
  <si>
    <t>«ҚазМұнайГаз» БӨ» АҚ  қаржылық  есебін «ҚазМұнайГаз» ҰК» АҚ SAP BO FC» жүйесінде шоғырландыру процесін автоматтандыру бойынша қызметтер көрсету»</t>
  </si>
  <si>
    <t>авансовый платеж - 0%, 90 % -  в течение 30 рабочих дней   с момента предоставления акта выполненных работ, 10 % - в течение 30 рабочих дней после 100 % исполнения договора</t>
  </si>
  <si>
    <t>168 У</t>
  </si>
  <si>
    <t xml:space="preserve"> </t>
  </si>
  <si>
    <t>с момента подписания договора 
по 31 декабря 2014 года</t>
  </si>
  <si>
    <r>
      <t>авансовый</t>
    </r>
    <r>
      <rPr>
        <sz val="11"/>
        <rFont val="Times New Roman"/>
        <family val="1"/>
        <charset val="204"/>
      </rPr>
      <t xml:space="preserve"> платеж - 100% без предоставления банковской гарантий </t>
    </r>
  </si>
  <si>
    <t>Проведение обмера объекта недвижимого имущества "Расширение производственной базы на 250 единиц автотранспортных средств и спецтехники на месторождении Каражанбас")</t>
  </si>
  <si>
    <t>169 У</t>
  </si>
  <si>
    <t>«Қаражанбас кен орнындағы 250 дана автокөлік құралдары мен арнайы техникаға арналған өндірістік базаны кеңейту» жылжымайтын мүлік объектісін өлшеуді жүргізу.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</si>
</sst>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_ ;[Red]\-#,##0.00\ "/>
    <numFmt numFmtId="181" formatCode="#,##0_ ;[Red]\-#,##0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2">
    <xf numFmtId="0" fontId="0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8" fillId="0" borderId="0"/>
    <xf numFmtId="0" fontId="20" fillId="0" borderId="0"/>
    <xf numFmtId="0" fontId="13" fillId="0" borderId="0"/>
    <xf numFmtId="0" fontId="18" fillId="0" borderId="0"/>
    <xf numFmtId="168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2" fillId="0" borderId="0"/>
    <xf numFmtId="0" fontId="1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4" fillId="0" borderId="0"/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1" fillId="0" borderId="3">
      <protection locked="0"/>
    </xf>
    <xf numFmtId="176" fontId="21" fillId="0" borderId="4" applyFont="0" applyFill="0" applyBorder="0" applyAlignment="0" applyProtection="0">
      <alignment horizontal="center"/>
    </xf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2" fontId="2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169" fontId="25" fillId="0" borderId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4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26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7" fillId="0" borderId="0"/>
    <xf numFmtId="170" fontId="26" fillId="0" borderId="0"/>
    <xf numFmtId="171" fontId="26" fillId="0" borderId="0"/>
    <xf numFmtId="0" fontId="27" fillId="0" borderId="0" applyNumberFormat="0">
      <alignment horizontal="left"/>
    </xf>
    <xf numFmtId="40" fontId="18" fillId="19" borderId="5"/>
    <xf numFmtId="40" fontId="18" fillId="20" borderId="1"/>
    <xf numFmtId="40" fontId="18" fillId="21" borderId="5"/>
    <xf numFmtId="40" fontId="18" fillId="22" borderId="1"/>
    <xf numFmtId="49" fontId="28" fillId="23" borderId="6">
      <alignment horizontal="center"/>
    </xf>
    <xf numFmtId="49" fontId="28" fillId="24" borderId="6">
      <alignment horizontal="center"/>
    </xf>
    <xf numFmtId="49" fontId="18" fillId="23" borderId="6">
      <alignment horizontal="center"/>
    </xf>
    <xf numFmtId="49" fontId="18" fillId="24" borderId="6">
      <alignment horizontal="center"/>
    </xf>
    <xf numFmtId="49" fontId="29" fillId="0" borderId="0"/>
    <xf numFmtId="0" fontId="18" fillId="25" borderId="5"/>
    <xf numFmtId="0" fontId="18" fillId="26" borderId="1"/>
    <xf numFmtId="39" fontId="18" fillId="19" borderId="5"/>
    <xf numFmtId="40" fontId="18" fillId="20" borderId="1"/>
    <xf numFmtId="39" fontId="18" fillId="20" borderId="1"/>
    <xf numFmtId="40" fontId="18" fillId="21" borderId="5"/>
    <xf numFmtId="40" fontId="18" fillId="21" borderId="5"/>
    <xf numFmtId="40" fontId="18" fillId="22" borderId="1"/>
    <xf numFmtId="40" fontId="18" fillId="22" borderId="1"/>
    <xf numFmtId="49" fontId="28" fillId="23" borderId="6">
      <alignment vertical="center"/>
    </xf>
    <xf numFmtId="49" fontId="28" fillId="24" borderId="6">
      <alignment vertical="center"/>
    </xf>
    <xf numFmtId="49" fontId="29" fillId="23" borderId="6">
      <alignment vertical="center"/>
    </xf>
    <xf numFmtId="49" fontId="29" fillId="24" borderId="6">
      <alignment vertical="center"/>
    </xf>
    <xf numFmtId="49" fontId="18" fillId="0" borderId="0">
      <alignment horizontal="right"/>
    </xf>
    <xf numFmtId="49" fontId="30" fillId="0" borderId="1">
      <alignment horizontal="right"/>
    </xf>
    <xf numFmtId="49" fontId="30" fillId="0" borderId="5">
      <alignment horizontal="right"/>
    </xf>
    <xf numFmtId="39" fontId="18" fillId="27" borderId="5"/>
    <xf numFmtId="40" fontId="18" fillId="28" borderId="1"/>
    <xf numFmtId="0" fontId="21" fillId="0" borderId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32" borderId="0" applyNumberFormat="0" applyBorder="0" applyAlignment="0" applyProtection="0"/>
    <xf numFmtId="173" fontId="24" fillId="0" borderId="7">
      <protection locked="0"/>
    </xf>
    <xf numFmtId="0" fontId="40" fillId="11" borderId="8" applyNumberFormat="0" applyAlignment="0" applyProtection="0"/>
    <xf numFmtId="0" fontId="41" fillId="13" borderId="9" applyNumberFormat="0" applyAlignment="0" applyProtection="0"/>
    <xf numFmtId="0" fontId="42" fillId="13" borderId="8" applyNumberFormat="0" applyAlignment="0" applyProtection="0"/>
    <xf numFmtId="167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173" fontId="32" fillId="33" borderId="7"/>
    <xf numFmtId="0" fontId="37" fillId="0" borderId="13" applyNumberFormat="0" applyFill="0" applyAlignment="0" applyProtection="0"/>
    <xf numFmtId="0" fontId="18" fillId="0" borderId="0"/>
    <xf numFmtId="0" fontId="43" fillId="34" borderId="14" applyNumberFormat="0" applyAlignment="0" applyProtection="0"/>
    <xf numFmtId="0" fontId="53" fillId="0" borderId="0" applyNumberFormat="0" applyFill="0" applyBorder="0" applyAlignment="0" applyProtection="0"/>
    <xf numFmtId="0" fontId="44" fillId="35" borderId="0" applyNumberFormat="0" applyBorder="0" applyAlignment="0" applyProtection="0"/>
    <xf numFmtId="0" fontId="33" fillId="0" borderId="0"/>
    <xf numFmtId="0" fontId="33" fillId="0" borderId="0"/>
    <xf numFmtId="0" fontId="18" fillId="0" borderId="0"/>
    <xf numFmtId="0" fontId="34" fillId="0" borderId="0"/>
    <xf numFmtId="0" fontId="33" fillId="0" borderId="0"/>
    <xf numFmtId="0" fontId="18" fillId="0" borderId="0"/>
    <xf numFmtId="0" fontId="11" fillId="0" borderId="0"/>
    <xf numFmtId="0" fontId="18" fillId="0" borderId="0"/>
    <xf numFmtId="0" fontId="21" fillId="0" borderId="0"/>
    <xf numFmtId="0" fontId="35" fillId="0" borderId="0"/>
    <xf numFmtId="0" fontId="18" fillId="0" borderId="0"/>
    <xf numFmtId="0" fontId="35" fillId="0" borderId="0"/>
    <xf numFmtId="0" fontId="14" fillId="0" borderId="0"/>
    <xf numFmtId="0" fontId="22" fillId="0" borderId="0"/>
    <xf numFmtId="0" fontId="34" fillId="0" borderId="0"/>
    <xf numFmtId="0" fontId="22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8" fillId="0" borderId="0"/>
    <xf numFmtId="0" fontId="14" fillId="0" borderId="0"/>
    <xf numFmtId="0" fontId="24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45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18" fillId="10" borderId="15" applyNumberFormat="0" applyFont="0" applyAlignment="0" applyProtection="0"/>
    <xf numFmtId="9" fontId="25" fillId="0" borderId="0" applyFill="0" applyBorder="0" applyAlignment="0" applyProtection="0"/>
    <xf numFmtId="0" fontId="47" fillId="0" borderId="16" applyNumberFormat="0" applyFill="0" applyAlignment="0" applyProtection="0"/>
    <xf numFmtId="0" fontId="26" fillId="0" borderId="0"/>
    <xf numFmtId="0" fontId="24" fillId="0" borderId="0">
      <alignment vertical="top" wrapText="1"/>
    </xf>
    <xf numFmtId="0" fontId="48" fillId="0" borderId="0" applyNumberForma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43" fontId="14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25" fillId="0" borderId="0" applyFill="0" applyBorder="0" applyAlignment="0" applyProtection="0"/>
    <xf numFmtId="17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9" fillId="7" borderId="0" applyNumberFormat="0" applyBorder="0" applyAlignment="0" applyProtection="0"/>
    <xf numFmtId="172" fontId="31" fillId="0" borderId="0">
      <protection locked="0"/>
    </xf>
    <xf numFmtId="0" fontId="10" fillId="0" borderId="0"/>
    <xf numFmtId="0" fontId="18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5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5" fillId="0" borderId="0"/>
    <xf numFmtId="0" fontId="18" fillId="0" borderId="0"/>
    <xf numFmtId="44" fontId="6" fillId="0" borderId="0" applyFont="0" applyFill="0" applyBorder="0" applyAlignment="0" applyProtection="0"/>
    <xf numFmtId="0" fontId="6" fillId="0" borderId="0"/>
    <xf numFmtId="175" fontId="25" fillId="0" borderId="0" applyFill="0" applyBorder="0" applyAlignment="0" applyProtection="0"/>
    <xf numFmtId="0" fontId="5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/>
    <xf numFmtId="0" fontId="2" fillId="0" borderId="0"/>
    <xf numFmtId="0" fontId="2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43" fontId="56" fillId="0" borderId="0" applyFont="0" applyFill="0" applyBorder="0" applyAlignment="0" applyProtection="0"/>
    <xf numFmtId="0" fontId="19" fillId="0" borderId="0"/>
    <xf numFmtId="0" fontId="68" fillId="0" borderId="0"/>
  </cellStyleXfs>
  <cellXfs count="172">
    <xf numFmtId="0" fontId="0" fillId="0" borderId="0" xfId="0"/>
    <xf numFmtId="0" fontId="16" fillId="0" borderId="1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left" vertical="center"/>
    </xf>
    <xf numFmtId="14" fontId="15" fillId="0" borderId="0" xfId="1" applyNumberFormat="1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2" xfId="14" applyFont="1" applyBorder="1" applyAlignment="1">
      <alignment horizontal="center"/>
    </xf>
    <xf numFmtId="0" fontId="17" fillId="0" borderId="1" xfId="14" applyFont="1" applyBorder="1"/>
    <xf numFmtId="14" fontId="23" fillId="0" borderId="1" xfId="1" applyNumberFormat="1" applyFont="1" applyFill="1" applyBorder="1" applyAlignment="1">
      <alignment horizontal="left" vertical="center"/>
    </xf>
    <xf numFmtId="4" fontId="23" fillId="0" borderId="1" xfId="14" applyNumberFormat="1" applyFont="1" applyBorder="1" applyAlignment="1">
      <alignment horizontal="center" vertical="center"/>
    </xf>
    <xf numFmtId="4" fontId="0" fillId="0" borderId="0" xfId="0" applyNumberFormat="1"/>
    <xf numFmtId="0" fontId="54" fillId="0" borderId="0" xfId="0" applyFont="1"/>
    <xf numFmtId="0" fontId="17" fillId="0" borderId="1" xfId="14" applyFont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Fill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1" xfId="14" applyFont="1" applyBorder="1"/>
    <xf numFmtId="4" fontId="16" fillId="0" borderId="1" xfId="14" applyNumberFormat="1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2" borderId="2" xfId="14" applyFont="1" applyFill="1" applyBorder="1" applyAlignment="1">
      <alignment horizontal="center" vertical="center" wrapText="1"/>
    </xf>
    <xf numFmtId="0" fontId="57" fillId="0" borderId="18" xfId="13" applyFont="1" applyBorder="1" applyAlignment="1">
      <alignment horizontal="center" vertical="top" wrapText="1"/>
    </xf>
    <xf numFmtId="0" fontId="57" fillId="0" borderId="19" xfId="13" applyFont="1" applyBorder="1" applyAlignment="1">
      <alignment horizontal="center" vertical="top" wrapText="1"/>
    </xf>
    <xf numFmtId="0" fontId="58" fillId="2" borderId="1" xfId="20" applyNumberFormat="1" applyFont="1" applyFill="1" applyBorder="1" applyAlignment="1">
      <alignment horizontal="center" vertical="center" wrapText="1"/>
    </xf>
    <xf numFmtId="49" fontId="58" fillId="2" borderId="1" xfId="267" applyNumberFormat="1" applyFont="1" applyFill="1" applyBorder="1" applyAlignment="1">
      <alignment horizontal="center" vertical="center" wrapText="1"/>
    </xf>
    <xf numFmtId="0" fontId="58" fillId="2" borderId="1" xfId="267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14" applyFont="1" applyFill="1" applyBorder="1" applyAlignment="1">
      <alignment horizontal="center" vertical="center" wrapText="1"/>
    </xf>
    <xf numFmtId="0" fontId="58" fillId="2" borderId="1" xfId="20" applyFont="1" applyFill="1" applyBorder="1" applyAlignment="1">
      <alignment horizontal="center" vertical="center" wrapText="1"/>
    </xf>
    <xf numFmtId="0" fontId="58" fillId="0" borderId="1" xfId="20" applyFont="1" applyFill="1" applyBorder="1" applyAlignment="1">
      <alignment horizontal="center" vertical="center" wrapText="1"/>
    </xf>
    <xf numFmtId="0" fontId="58" fillId="2" borderId="1" xfId="2" applyFont="1" applyFill="1" applyBorder="1" applyAlignment="1">
      <alignment horizontal="center" vertical="center" wrapText="1"/>
    </xf>
    <xf numFmtId="3" fontId="58" fillId="2" borderId="1" xfId="14" applyNumberFormat="1" applyFont="1" applyFill="1" applyBorder="1" applyAlignment="1">
      <alignment horizontal="center" vertical="center" wrapText="1"/>
    </xf>
    <xf numFmtId="0" fontId="58" fillId="2" borderId="1" xfId="14" applyNumberFormat="1" applyFont="1" applyFill="1" applyBorder="1" applyAlignment="1">
      <alignment horizontal="center" vertical="center" wrapText="1"/>
    </xf>
    <xf numFmtId="0" fontId="58" fillId="0" borderId="1" xfId="14" applyFont="1" applyBorder="1"/>
    <xf numFmtId="3" fontId="23" fillId="2" borderId="1" xfId="14" applyNumberFormat="1" applyFont="1" applyFill="1" applyBorder="1" applyAlignment="1">
      <alignment horizontal="center" vertical="center"/>
    </xf>
    <xf numFmtId="0" fontId="58" fillId="2" borderId="2" xfId="14" applyFont="1" applyFill="1" applyBorder="1" applyAlignment="1">
      <alignment horizontal="center" vertical="center" wrapText="1"/>
    </xf>
    <xf numFmtId="3" fontId="59" fillId="0" borderId="0" xfId="0" applyNumberFormat="1" applyFont="1"/>
    <xf numFmtId="0" fontId="58" fillId="2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3" applyFont="1" applyBorder="1" applyAlignment="1">
      <alignment horizontal="center" vertical="center" wrapText="1"/>
    </xf>
    <xf numFmtId="14" fontId="63" fillId="0" borderId="0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/>
    </xf>
    <xf numFmtId="0" fontId="17" fillId="0" borderId="0" xfId="14" applyFont="1" applyFill="1" applyBorder="1" applyAlignment="1">
      <alignment horizontal="center" vertical="center" wrapText="1"/>
    </xf>
    <xf numFmtId="49" fontId="60" fillId="0" borderId="0" xfId="268" applyNumberFormat="1" applyFont="1" applyFill="1" applyBorder="1" applyAlignment="1">
      <alignment horizontal="center" vertical="center" wrapText="1"/>
    </xf>
    <xf numFmtId="3" fontId="17" fillId="0" borderId="0" xfId="14" applyNumberFormat="1" applyFont="1" applyFill="1" applyBorder="1" applyAlignment="1">
      <alignment horizontal="center" vertical="center" wrapText="1"/>
    </xf>
    <xf numFmtId="0" fontId="17" fillId="0" borderId="0" xfId="15" applyFont="1" applyFill="1" applyBorder="1" applyAlignment="1">
      <alignment horizontal="center" vertical="center" wrapText="1"/>
    </xf>
    <xf numFmtId="0" fontId="17" fillId="0" borderId="0" xfId="14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7" fillId="0" borderId="0" xfId="14" applyFont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3" fontId="17" fillId="36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179" fontId="17" fillId="21" borderId="0" xfId="91" applyNumberFormat="1" applyFont="1" applyBorder="1" applyAlignment="1">
      <alignment horizontal="center" vertical="center"/>
    </xf>
    <xf numFmtId="0" fontId="17" fillId="0" borderId="0" xfId="13" applyFont="1" applyBorder="1" applyAlignment="1">
      <alignment horizontal="center" vertical="center" wrapText="1"/>
    </xf>
    <xf numFmtId="0" fontId="59" fillId="0" borderId="0" xfId="0" applyFont="1"/>
    <xf numFmtId="0" fontId="64" fillId="0" borderId="1" xfId="0" applyFont="1" applyBorder="1" applyAlignment="1">
      <alignment horizontal="left" vertical="center"/>
    </xf>
    <xf numFmtId="0" fontId="16" fillId="0" borderId="1" xfId="14" applyFont="1" applyFill="1" applyBorder="1" applyAlignment="1">
      <alignment horizontal="center" vertical="center" wrapText="1"/>
    </xf>
    <xf numFmtId="49" fontId="65" fillId="0" borderId="1" xfId="268" applyNumberFormat="1" applyFont="1" applyFill="1" applyBorder="1" applyAlignment="1">
      <alignment horizontal="center" vertical="center" wrapText="1"/>
    </xf>
    <xf numFmtId="3" fontId="16" fillId="0" borderId="1" xfId="14" applyNumberFormat="1" applyFont="1" applyFill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3" fontId="16" fillId="36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179" fontId="16" fillId="21" borderId="1" xfId="91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14" fontId="17" fillId="0" borderId="1" xfId="4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1" xfId="4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3" fontId="58" fillId="2" borderId="1" xfId="4" applyNumberFormat="1" applyFont="1" applyFill="1" applyBorder="1" applyAlignment="1">
      <alignment horizontal="center" vertical="center" wrapText="1"/>
    </xf>
    <xf numFmtId="3" fontId="58" fillId="0" borderId="1" xfId="4" applyNumberFormat="1" applyFont="1" applyFill="1" applyBorder="1" applyAlignment="1">
      <alignment horizontal="center" vertical="center" wrapText="1"/>
    </xf>
    <xf numFmtId="3" fontId="58" fillId="0" borderId="1" xfId="16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0" xfId="2" applyFont="1" applyFill="1" applyBorder="1" applyAlignment="1">
      <alignment horizontal="center" vertical="center" wrapText="1"/>
    </xf>
    <xf numFmtId="0" fontId="58" fillId="0" borderId="20" xfId="4" applyFont="1" applyFill="1" applyBorder="1" applyAlignment="1">
      <alignment horizontal="center" vertical="center" wrapText="1"/>
    </xf>
    <xf numFmtId="4" fontId="58" fillId="0" borderId="1" xfId="4" applyNumberFormat="1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3" fontId="17" fillId="0" borderId="1" xfId="16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/>
    </xf>
    <xf numFmtId="0" fontId="17" fillId="0" borderId="20" xfId="0" applyFont="1" applyBorder="1" applyAlignment="1">
      <alignment horizontal="center" vertical="center" wrapText="1"/>
    </xf>
    <xf numFmtId="0" fontId="17" fillId="2" borderId="21" xfId="270" applyFont="1" applyFill="1" applyBorder="1" applyAlignment="1">
      <alignment horizontal="left" vertical="center" wrapText="1"/>
    </xf>
    <xf numFmtId="0" fontId="17" fillId="0" borderId="20" xfId="270" applyFont="1" applyFill="1" applyBorder="1" applyAlignment="1">
      <alignment horizontal="left" vertical="center" wrapText="1"/>
    </xf>
    <xf numFmtId="0" fontId="17" fillId="2" borderId="20" xfId="270" applyFont="1" applyFill="1" applyBorder="1" applyAlignment="1">
      <alignment horizontal="left" vertical="center" wrapText="1"/>
    </xf>
    <xf numFmtId="0" fontId="17" fillId="0" borderId="1" xfId="270" applyFont="1" applyFill="1" applyBorder="1" applyAlignment="1">
      <alignment horizontal="center" vertical="center" wrapText="1"/>
    </xf>
    <xf numFmtId="0" fontId="17" fillId="0" borderId="20" xfId="14" applyFont="1" applyBorder="1" applyAlignment="1">
      <alignment horizontal="center" vertical="center"/>
    </xf>
    <xf numFmtId="0" fontId="17" fillId="0" borderId="20" xfId="270" applyFont="1" applyFill="1" applyBorder="1" applyAlignment="1">
      <alignment horizontal="center" vertical="center" wrapText="1"/>
    </xf>
    <xf numFmtId="0" fontId="17" fillId="2" borderId="1" xfId="270" applyFont="1" applyFill="1" applyBorder="1" applyAlignment="1">
      <alignment horizontal="center" vertical="center" wrapText="1"/>
    </xf>
    <xf numFmtId="4" fontId="17" fillId="0" borderId="1" xfId="270" applyNumberFormat="1" applyFont="1" applyFill="1" applyBorder="1" applyAlignment="1">
      <alignment horizontal="center" vertical="center" wrapText="1"/>
    </xf>
    <xf numFmtId="4" fontId="17" fillId="0" borderId="1" xfId="269" applyNumberFormat="1" applyFont="1" applyFill="1" applyBorder="1" applyAlignment="1">
      <alignment horizontal="center" vertical="center" wrapText="1"/>
    </xf>
    <xf numFmtId="0" fontId="17" fillId="2" borderId="20" xfId="270" applyFont="1" applyFill="1" applyBorder="1" applyAlignment="1">
      <alignment horizontal="center" vertical="center" wrapText="1"/>
    </xf>
    <xf numFmtId="3" fontId="17" fillId="0" borderId="1" xfId="270" applyNumberFormat="1" applyFont="1" applyFill="1" applyBorder="1" applyAlignment="1">
      <alignment horizontal="center" vertical="center" wrapText="1"/>
    </xf>
    <xf numFmtId="3" fontId="17" fillId="0" borderId="1" xfId="269" applyNumberFormat="1" applyFont="1" applyFill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2" borderId="21" xfId="270" applyFont="1" applyFill="1" applyBorder="1" applyAlignment="1">
      <alignment horizontal="left" vertical="center" wrapText="1"/>
    </xf>
    <xf numFmtId="0" fontId="58" fillId="0" borderId="20" xfId="270" applyFont="1" applyFill="1" applyBorder="1" applyAlignment="1">
      <alignment horizontal="left" vertical="center" wrapText="1"/>
    </xf>
    <xf numFmtId="0" fontId="58" fillId="2" borderId="20" xfId="270" applyFont="1" applyFill="1" applyBorder="1" applyAlignment="1">
      <alignment horizontal="left" vertical="center" wrapText="1"/>
    </xf>
    <xf numFmtId="0" fontId="58" fillId="0" borderId="1" xfId="270" applyFont="1" applyFill="1" applyBorder="1" applyAlignment="1">
      <alignment horizontal="center" vertical="center" wrapText="1"/>
    </xf>
    <xf numFmtId="0" fontId="58" fillId="0" borderId="20" xfId="14" applyFont="1" applyBorder="1" applyAlignment="1">
      <alignment horizontal="center" vertical="center"/>
    </xf>
    <xf numFmtId="0" fontId="58" fillId="0" borderId="20" xfId="270" applyFont="1" applyFill="1" applyBorder="1" applyAlignment="1">
      <alignment horizontal="center" vertical="center" wrapText="1"/>
    </xf>
    <xf numFmtId="0" fontId="58" fillId="2" borderId="1" xfId="270" applyFont="1" applyFill="1" applyBorder="1" applyAlignment="1">
      <alignment horizontal="center" vertical="center" wrapText="1"/>
    </xf>
    <xf numFmtId="4" fontId="58" fillId="0" borderId="1" xfId="270" applyNumberFormat="1" applyFont="1" applyFill="1" applyBorder="1" applyAlignment="1">
      <alignment horizontal="center" vertical="center" wrapText="1"/>
    </xf>
    <xf numFmtId="4" fontId="58" fillId="0" borderId="1" xfId="269" applyNumberFormat="1" applyFont="1" applyFill="1" applyBorder="1" applyAlignment="1">
      <alignment horizontal="center" vertical="center" wrapText="1"/>
    </xf>
    <xf numFmtId="0" fontId="58" fillId="2" borderId="20" xfId="27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3" fontId="58" fillId="0" borderId="1" xfId="270" applyNumberFormat="1" applyFont="1" applyFill="1" applyBorder="1" applyAlignment="1">
      <alignment horizontal="center" vertical="center" wrapText="1"/>
    </xf>
    <xf numFmtId="3" fontId="58" fillId="0" borderId="1" xfId="269" applyNumberFormat="1" applyFont="1" applyFill="1" applyBorder="1" applyAlignment="1">
      <alignment horizontal="center" vertical="center" wrapText="1"/>
    </xf>
    <xf numFmtId="0" fontId="17" fillId="0" borderId="1" xfId="16" applyNumberFormat="1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/>
    </xf>
    <xf numFmtId="1" fontId="17" fillId="0" borderId="1" xfId="4" applyNumberFormat="1" applyFont="1" applyFill="1" applyBorder="1" applyAlignment="1">
      <alignment horizontal="center" vertical="center" wrapText="1"/>
    </xf>
    <xf numFmtId="1" fontId="17" fillId="0" borderId="1" xfId="3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/>
    </xf>
    <xf numFmtId="0" fontId="58" fillId="0" borderId="1" xfId="16" applyNumberFormat="1" applyFont="1" applyFill="1" applyBorder="1" applyAlignment="1">
      <alignment horizontal="center" vertical="center"/>
    </xf>
    <xf numFmtId="0" fontId="61" fillId="0" borderId="1" xfId="271" applyFont="1" applyFill="1" applyBorder="1" applyAlignment="1">
      <alignment horizontal="center" vertical="center" wrapText="1"/>
    </xf>
    <xf numFmtId="0" fontId="69" fillId="0" borderId="1" xfId="4" applyFont="1" applyBorder="1" applyAlignment="1">
      <alignment horizontal="center" vertical="center" wrapText="1"/>
    </xf>
    <xf numFmtId="0" fontId="61" fillId="0" borderId="1" xfId="4" applyFont="1" applyBorder="1" applyAlignment="1">
      <alignment horizontal="center" vertical="center" wrapText="1"/>
    </xf>
    <xf numFmtId="0" fontId="64" fillId="0" borderId="1" xfId="4" applyFont="1" applyFill="1" applyBorder="1" applyAlignment="1">
      <alignment horizontal="center" vertical="center" wrapText="1"/>
    </xf>
    <xf numFmtId="181" fontId="17" fillId="21" borderId="1" xfId="91" applyNumberFormat="1" applyFont="1" applyBorder="1" applyAlignment="1">
      <alignment horizontal="center" vertical="center"/>
    </xf>
    <xf numFmtId="181" fontId="17" fillId="0" borderId="1" xfId="0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 wrapText="1"/>
    </xf>
    <xf numFmtId="0" fontId="58" fillId="0" borderId="1" xfId="271" applyFont="1" applyFill="1" applyBorder="1" applyAlignment="1">
      <alignment horizontal="center" vertical="center" wrapText="1"/>
    </xf>
    <xf numFmtId="0" fontId="67" fillId="0" borderId="1" xfId="4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4" applyFont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181" fontId="58" fillId="21" borderId="1" xfId="91" applyNumberFormat="1" applyFont="1" applyBorder="1" applyAlignment="1">
      <alignment horizontal="center" vertical="center"/>
    </xf>
    <xf numFmtId="181" fontId="58" fillId="0" borderId="1" xfId="0" applyNumberFormat="1" applyFont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center" vertical="center" wrapText="1"/>
    </xf>
    <xf numFmtId="0" fontId="70" fillId="2" borderId="1" xfId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0" fontId="66" fillId="0" borderId="1" xfId="1" applyFont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4" fontId="66" fillId="0" borderId="1" xfId="1" applyNumberFormat="1" applyFont="1" applyBorder="1" applyAlignment="1">
      <alignment horizontal="center" vertical="center"/>
    </xf>
    <xf numFmtId="0" fontId="66" fillId="0" borderId="1" xfId="1" applyFont="1" applyBorder="1"/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1 2" xfId="267"/>
    <cellStyle name="Обычный_Лист1_Разд7.1 -  автоматиз  и информац  технологии" xfId="271"/>
    <cellStyle name="Обычный_Лист2" xfId="268"/>
    <cellStyle name="Обычный_Производственная программа на 2006 год ДОТиОС АО РД КМГ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69" builtinId="3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="80" zoomScaleNormal="80" workbookViewId="0">
      <selection activeCell="G9" sqref="G9"/>
    </sheetView>
  </sheetViews>
  <sheetFormatPr defaultRowHeight="15"/>
  <cols>
    <col min="4" max="4" width="12" customWidth="1"/>
    <col min="5" max="5" width="26.7109375" customWidth="1"/>
    <col min="6" max="6" width="23.85546875" customWidth="1"/>
    <col min="7" max="7" width="31.140625" customWidth="1"/>
    <col min="8" max="8" width="32" customWidth="1"/>
    <col min="9" max="9" width="33" customWidth="1"/>
    <col min="10" max="10" width="32" customWidth="1"/>
    <col min="13" max="13" width="11.42578125" customWidth="1"/>
    <col min="14" max="14" width="11.85546875" customWidth="1"/>
    <col min="15" max="15" width="13.28515625" customWidth="1"/>
    <col min="16" max="16" width="15.5703125" customWidth="1"/>
    <col min="17" max="17" width="9.140625" customWidth="1"/>
    <col min="18" max="18" width="14.85546875" customWidth="1"/>
    <col min="19" max="19" width="31.28515625" customWidth="1"/>
    <col min="20" max="20" width="9.140625" customWidth="1"/>
    <col min="21" max="21" width="11.28515625" customWidth="1"/>
    <col min="22" max="22" width="9.140625" customWidth="1"/>
    <col min="23" max="23" width="17.42578125" customWidth="1"/>
    <col min="24" max="24" width="19.42578125" customWidth="1"/>
    <col min="25" max="25" width="18" customWidth="1"/>
    <col min="26" max="26" width="6.5703125" customWidth="1"/>
    <col min="28" max="28" width="18" customWidth="1"/>
  </cols>
  <sheetData>
    <row r="1" spans="1:28">
      <c r="X1" s="22" t="s">
        <v>31</v>
      </c>
    </row>
    <row r="2" spans="1:28">
      <c r="X2" s="22" t="s">
        <v>66</v>
      </c>
    </row>
    <row r="4" spans="1:28">
      <c r="B4" s="112" t="s">
        <v>65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</row>
    <row r="5" spans="1:28" ht="77.25" thickBot="1">
      <c r="A5" s="9"/>
      <c r="B5" s="7" t="s">
        <v>0</v>
      </c>
      <c r="C5" s="1" t="s">
        <v>1</v>
      </c>
      <c r="D5" s="4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5" t="s">
        <v>17</v>
      </c>
      <c r="T5" s="5" t="s">
        <v>18</v>
      </c>
      <c r="U5" s="5" t="s">
        <v>19</v>
      </c>
      <c r="V5" s="6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</row>
    <row r="6" spans="1:28">
      <c r="A6" s="9"/>
      <c r="B6" s="34">
        <v>1</v>
      </c>
      <c r="C6" s="35">
        <v>2</v>
      </c>
      <c r="D6" s="35">
        <v>3</v>
      </c>
      <c r="E6" s="35">
        <v>4</v>
      </c>
      <c r="F6" s="35"/>
      <c r="G6" s="35">
        <v>5</v>
      </c>
      <c r="H6" s="35"/>
      <c r="I6" s="35">
        <v>6</v>
      </c>
      <c r="J6" s="35"/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</row>
    <row r="7" spans="1:28">
      <c r="A7" s="53"/>
      <c r="B7" s="19" t="s">
        <v>28</v>
      </c>
      <c r="C7" s="54"/>
      <c r="D7" s="55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6"/>
      <c r="T7" s="56"/>
      <c r="U7" s="56"/>
      <c r="V7" s="57"/>
      <c r="W7" s="54"/>
      <c r="X7" s="54"/>
      <c r="Y7" s="54"/>
      <c r="Z7" s="54"/>
      <c r="AA7" s="54"/>
      <c r="AB7" s="54"/>
    </row>
    <row r="8" spans="1:28">
      <c r="A8" s="53"/>
      <c r="B8" s="19" t="s">
        <v>39</v>
      </c>
      <c r="C8" s="54"/>
      <c r="D8" s="55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6"/>
      <c r="T8" s="56"/>
      <c r="U8" s="56"/>
      <c r="V8" s="57"/>
      <c r="W8" s="54"/>
      <c r="X8" s="54"/>
      <c r="Y8" s="54"/>
      <c r="Z8" s="54"/>
      <c r="AA8" s="54"/>
      <c r="AB8" s="54"/>
    </row>
    <row r="9" spans="1:28" ht="63.75">
      <c r="A9" s="53" t="s">
        <v>51</v>
      </c>
      <c r="B9" s="93" t="s">
        <v>67</v>
      </c>
      <c r="C9" s="126" t="s">
        <v>34</v>
      </c>
      <c r="D9" s="127" t="s">
        <v>68</v>
      </c>
      <c r="E9" s="128" t="s">
        <v>69</v>
      </c>
      <c r="F9" s="129" t="s">
        <v>70</v>
      </c>
      <c r="G9" s="129" t="s">
        <v>71</v>
      </c>
      <c r="H9" s="129" t="s">
        <v>72</v>
      </c>
      <c r="I9" s="129" t="s">
        <v>73</v>
      </c>
      <c r="J9" s="129" t="s">
        <v>74</v>
      </c>
      <c r="K9" s="130" t="s">
        <v>37</v>
      </c>
      <c r="L9" s="131">
        <v>20</v>
      </c>
      <c r="M9" s="95">
        <v>710000000</v>
      </c>
      <c r="N9" s="96" t="s">
        <v>35</v>
      </c>
      <c r="O9" s="95" t="s">
        <v>62</v>
      </c>
      <c r="P9" s="96" t="s">
        <v>75</v>
      </c>
      <c r="Q9" s="132" t="s">
        <v>44</v>
      </c>
      <c r="R9" s="132" t="s">
        <v>76</v>
      </c>
      <c r="S9" s="133" t="s">
        <v>45</v>
      </c>
      <c r="T9" s="133">
        <v>5111</v>
      </c>
      <c r="U9" s="133" t="s">
        <v>77</v>
      </c>
      <c r="V9" s="133">
        <v>10</v>
      </c>
      <c r="W9" s="134">
        <v>1339.2857142857142</v>
      </c>
      <c r="X9" s="134">
        <v>13392.857142857141</v>
      </c>
      <c r="Y9" s="135">
        <v>15000</v>
      </c>
      <c r="Z9" s="136"/>
      <c r="AA9" s="132">
        <v>2014</v>
      </c>
      <c r="AB9" s="136" t="s">
        <v>78</v>
      </c>
    </row>
    <row r="10" spans="1:28" ht="63.75">
      <c r="A10" s="53" t="s">
        <v>51</v>
      </c>
      <c r="B10" s="93" t="s">
        <v>79</v>
      </c>
      <c r="C10" s="126" t="s">
        <v>34</v>
      </c>
      <c r="D10" s="127" t="s">
        <v>80</v>
      </c>
      <c r="E10" s="128" t="s">
        <v>81</v>
      </c>
      <c r="F10" s="129" t="s">
        <v>82</v>
      </c>
      <c r="G10" s="129" t="s">
        <v>83</v>
      </c>
      <c r="H10" s="129" t="s">
        <v>84</v>
      </c>
      <c r="I10" s="129" t="s">
        <v>85</v>
      </c>
      <c r="J10" s="129" t="s">
        <v>86</v>
      </c>
      <c r="K10" s="130" t="s">
        <v>37</v>
      </c>
      <c r="L10" s="131">
        <v>20</v>
      </c>
      <c r="M10" s="95">
        <v>710000000</v>
      </c>
      <c r="N10" s="96" t="s">
        <v>35</v>
      </c>
      <c r="O10" s="95" t="s">
        <v>62</v>
      </c>
      <c r="P10" s="96" t="s">
        <v>75</v>
      </c>
      <c r="Q10" s="132" t="s">
        <v>44</v>
      </c>
      <c r="R10" s="132" t="s">
        <v>76</v>
      </c>
      <c r="S10" s="133" t="s">
        <v>45</v>
      </c>
      <c r="T10" s="133">
        <v>5111</v>
      </c>
      <c r="U10" s="133" t="s">
        <v>77</v>
      </c>
      <c r="V10" s="133">
        <v>200</v>
      </c>
      <c r="W10" s="134">
        <v>140.80357142857144</v>
      </c>
      <c r="X10" s="134">
        <v>28160.714285714286</v>
      </c>
      <c r="Y10" s="135">
        <v>31540.000000000004</v>
      </c>
      <c r="Z10" s="136"/>
      <c r="AA10" s="132">
        <v>2014</v>
      </c>
      <c r="AB10" s="136" t="s">
        <v>78</v>
      </c>
    </row>
    <row r="11" spans="1:28" ht="63.75">
      <c r="A11" s="53" t="s">
        <v>51</v>
      </c>
      <c r="B11" s="93" t="s">
        <v>87</v>
      </c>
      <c r="C11" s="126" t="s">
        <v>34</v>
      </c>
      <c r="D11" s="127" t="s">
        <v>88</v>
      </c>
      <c r="E11" s="128" t="s">
        <v>89</v>
      </c>
      <c r="F11" s="129" t="s">
        <v>90</v>
      </c>
      <c r="G11" s="129" t="s">
        <v>91</v>
      </c>
      <c r="H11" s="129" t="s">
        <v>92</v>
      </c>
      <c r="I11" s="129" t="s">
        <v>93</v>
      </c>
      <c r="J11" s="129" t="s">
        <v>94</v>
      </c>
      <c r="K11" s="130" t="s">
        <v>37</v>
      </c>
      <c r="L11" s="131">
        <v>20</v>
      </c>
      <c r="M11" s="95">
        <v>710000000</v>
      </c>
      <c r="N11" s="96" t="s">
        <v>35</v>
      </c>
      <c r="O11" s="95" t="s">
        <v>62</v>
      </c>
      <c r="P11" s="96" t="s">
        <v>75</v>
      </c>
      <c r="Q11" s="132" t="s">
        <v>44</v>
      </c>
      <c r="R11" s="132" t="s">
        <v>76</v>
      </c>
      <c r="S11" s="133" t="s">
        <v>45</v>
      </c>
      <c r="T11" s="133">
        <v>796</v>
      </c>
      <c r="U11" s="133" t="s">
        <v>95</v>
      </c>
      <c r="V11" s="133">
        <v>20</v>
      </c>
      <c r="W11" s="134">
        <v>559.82142857142856</v>
      </c>
      <c r="X11" s="134">
        <v>11196.428571428571</v>
      </c>
      <c r="Y11" s="135">
        <v>12540</v>
      </c>
      <c r="Z11" s="136"/>
      <c r="AA11" s="132">
        <v>2014</v>
      </c>
      <c r="AB11" s="136" t="s">
        <v>78</v>
      </c>
    </row>
    <row r="12" spans="1:28" ht="63.75">
      <c r="A12" s="53" t="s">
        <v>51</v>
      </c>
      <c r="B12" s="93" t="s">
        <v>96</v>
      </c>
      <c r="C12" s="126" t="s">
        <v>34</v>
      </c>
      <c r="D12" s="127" t="s">
        <v>97</v>
      </c>
      <c r="E12" s="128" t="s">
        <v>98</v>
      </c>
      <c r="F12" s="129" t="s">
        <v>99</v>
      </c>
      <c r="G12" s="129" t="s">
        <v>100</v>
      </c>
      <c r="H12" s="129" t="s">
        <v>101</v>
      </c>
      <c r="I12" s="129" t="s">
        <v>102</v>
      </c>
      <c r="J12" s="129" t="s">
        <v>103</v>
      </c>
      <c r="K12" s="130" t="s">
        <v>37</v>
      </c>
      <c r="L12" s="131">
        <v>20</v>
      </c>
      <c r="M12" s="95">
        <v>710000000</v>
      </c>
      <c r="N12" s="96" t="s">
        <v>35</v>
      </c>
      <c r="O12" s="95" t="s">
        <v>62</v>
      </c>
      <c r="P12" s="96" t="s">
        <v>75</v>
      </c>
      <c r="Q12" s="132" t="s">
        <v>44</v>
      </c>
      <c r="R12" s="132" t="s">
        <v>76</v>
      </c>
      <c r="S12" s="133" t="s">
        <v>45</v>
      </c>
      <c r="T12" s="133">
        <v>796</v>
      </c>
      <c r="U12" s="133" t="s">
        <v>95</v>
      </c>
      <c r="V12" s="133">
        <v>100</v>
      </c>
      <c r="W12" s="134">
        <v>446.42857142857139</v>
      </c>
      <c r="X12" s="134">
        <v>44642.857142857138</v>
      </c>
      <c r="Y12" s="135">
        <v>50000</v>
      </c>
      <c r="Z12" s="136"/>
      <c r="AA12" s="132">
        <v>2014</v>
      </c>
      <c r="AB12" s="136" t="s">
        <v>78</v>
      </c>
    </row>
    <row r="13" spans="1:28" ht="63.75">
      <c r="A13" s="53" t="s">
        <v>51</v>
      </c>
      <c r="B13" s="93" t="s">
        <v>104</v>
      </c>
      <c r="C13" s="126" t="s">
        <v>34</v>
      </c>
      <c r="D13" s="127" t="s">
        <v>105</v>
      </c>
      <c r="E13" s="128" t="s">
        <v>106</v>
      </c>
      <c r="F13" s="129" t="s">
        <v>107</v>
      </c>
      <c r="G13" s="129" t="s">
        <v>108</v>
      </c>
      <c r="H13" s="129" t="s">
        <v>109</v>
      </c>
      <c r="I13" s="129" t="s">
        <v>110</v>
      </c>
      <c r="J13" s="129" t="s">
        <v>111</v>
      </c>
      <c r="K13" s="130" t="s">
        <v>37</v>
      </c>
      <c r="L13" s="131">
        <v>20</v>
      </c>
      <c r="M13" s="95">
        <v>710000000</v>
      </c>
      <c r="N13" s="96" t="s">
        <v>35</v>
      </c>
      <c r="O13" s="95" t="s">
        <v>62</v>
      </c>
      <c r="P13" s="96" t="s">
        <v>75</v>
      </c>
      <c r="Q13" s="132" t="s">
        <v>44</v>
      </c>
      <c r="R13" s="132" t="s">
        <v>76</v>
      </c>
      <c r="S13" s="133" t="s">
        <v>45</v>
      </c>
      <c r="T13" s="133">
        <v>796</v>
      </c>
      <c r="U13" s="133" t="s">
        <v>95</v>
      </c>
      <c r="V13" s="133">
        <v>200</v>
      </c>
      <c r="W13" s="134">
        <v>66.964285714285708</v>
      </c>
      <c r="X13" s="134">
        <v>13392.857142857141</v>
      </c>
      <c r="Y13" s="135">
        <v>15000</v>
      </c>
      <c r="Z13" s="136"/>
      <c r="AA13" s="132">
        <v>2014</v>
      </c>
      <c r="AB13" s="136" t="s">
        <v>78</v>
      </c>
    </row>
    <row r="14" spans="1:28" ht="63.75">
      <c r="A14" s="53" t="s">
        <v>51</v>
      </c>
      <c r="B14" s="93" t="s">
        <v>112</v>
      </c>
      <c r="C14" s="126" t="s">
        <v>34</v>
      </c>
      <c r="D14" s="127" t="s">
        <v>113</v>
      </c>
      <c r="E14" s="128" t="s">
        <v>114</v>
      </c>
      <c r="F14" s="129" t="s">
        <v>115</v>
      </c>
      <c r="G14" s="129" t="s">
        <v>116</v>
      </c>
      <c r="H14" s="129" t="s">
        <v>117</v>
      </c>
      <c r="I14" s="129" t="s">
        <v>118</v>
      </c>
      <c r="J14" s="129" t="s">
        <v>119</v>
      </c>
      <c r="K14" s="130" t="s">
        <v>37</v>
      </c>
      <c r="L14" s="131">
        <v>20</v>
      </c>
      <c r="M14" s="95">
        <v>710000000</v>
      </c>
      <c r="N14" s="96" t="s">
        <v>35</v>
      </c>
      <c r="O14" s="95" t="s">
        <v>62</v>
      </c>
      <c r="P14" s="96" t="s">
        <v>75</v>
      </c>
      <c r="Q14" s="132" t="s">
        <v>44</v>
      </c>
      <c r="R14" s="132" t="s">
        <v>76</v>
      </c>
      <c r="S14" s="133" t="s">
        <v>45</v>
      </c>
      <c r="T14" s="133">
        <v>796</v>
      </c>
      <c r="U14" s="133" t="s">
        <v>95</v>
      </c>
      <c r="V14" s="133">
        <v>130</v>
      </c>
      <c r="W14" s="134">
        <v>2832.1428571428569</v>
      </c>
      <c r="X14" s="134">
        <v>368178.57142857142</v>
      </c>
      <c r="Y14" s="135">
        <v>412360.00000000006</v>
      </c>
      <c r="Z14" s="136"/>
      <c r="AA14" s="132">
        <v>2014</v>
      </c>
      <c r="AB14" s="136" t="s">
        <v>78</v>
      </c>
    </row>
    <row r="15" spans="1:28" ht="63.75">
      <c r="A15" s="53" t="s">
        <v>51</v>
      </c>
      <c r="B15" s="93" t="s">
        <v>120</v>
      </c>
      <c r="C15" s="126" t="s">
        <v>34</v>
      </c>
      <c r="D15" s="127" t="s">
        <v>121</v>
      </c>
      <c r="E15" s="128" t="s">
        <v>81</v>
      </c>
      <c r="F15" s="129" t="s">
        <v>82</v>
      </c>
      <c r="G15" s="129" t="s">
        <v>122</v>
      </c>
      <c r="H15" s="129" t="s">
        <v>123</v>
      </c>
      <c r="I15" s="129" t="s">
        <v>124</v>
      </c>
      <c r="J15" s="129" t="s">
        <v>125</v>
      </c>
      <c r="K15" s="130" t="s">
        <v>37</v>
      </c>
      <c r="L15" s="131">
        <v>20</v>
      </c>
      <c r="M15" s="95">
        <v>710000000</v>
      </c>
      <c r="N15" s="96" t="s">
        <v>35</v>
      </c>
      <c r="O15" s="95" t="s">
        <v>62</v>
      </c>
      <c r="P15" s="96" t="s">
        <v>75</v>
      </c>
      <c r="Q15" s="132" t="s">
        <v>44</v>
      </c>
      <c r="R15" s="132" t="s">
        <v>76</v>
      </c>
      <c r="S15" s="133" t="s">
        <v>45</v>
      </c>
      <c r="T15" s="133">
        <v>5111</v>
      </c>
      <c r="U15" s="133" t="s">
        <v>77</v>
      </c>
      <c r="V15" s="133">
        <v>120</v>
      </c>
      <c r="W15" s="134">
        <v>124.10714285714286</v>
      </c>
      <c r="X15" s="134">
        <v>14892.857142857143</v>
      </c>
      <c r="Y15" s="135">
        <v>16680.000000000004</v>
      </c>
      <c r="Z15" s="136"/>
      <c r="AA15" s="132">
        <v>2014</v>
      </c>
      <c r="AB15" s="136" t="s">
        <v>78</v>
      </c>
    </row>
    <row r="16" spans="1:28" ht="63.75">
      <c r="A16" s="53" t="s">
        <v>51</v>
      </c>
      <c r="B16" s="93" t="s">
        <v>126</v>
      </c>
      <c r="C16" s="126" t="s">
        <v>34</v>
      </c>
      <c r="D16" s="127" t="s">
        <v>127</v>
      </c>
      <c r="E16" s="128" t="s">
        <v>128</v>
      </c>
      <c r="F16" s="129" t="s">
        <v>128</v>
      </c>
      <c r="G16" s="129" t="s">
        <v>129</v>
      </c>
      <c r="H16" s="129" t="s">
        <v>130</v>
      </c>
      <c r="I16" s="129" t="s">
        <v>131</v>
      </c>
      <c r="J16" s="129" t="s">
        <v>132</v>
      </c>
      <c r="K16" s="130" t="s">
        <v>37</v>
      </c>
      <c r="L16" s="131">
        <v>20</v>
      </c>
      <c r="M16" s="95">
        <v>710000000</v>
      </c>
      <c r="N16" s="96" t="s">
        <v>35</v>
      </c>
      <c r="O16" s="95" t="s">
        <v>62</v>
      </c>
      <c r="P16" s="96" t="s">
        <v>75</v>
      </c>
      <c r="Q16" s="132" t="s">
        <v>44</v>
      </c>
      <c r="R16" s="132" t="s">
        <v>76</v>
      </c>
      <c r="S16" s="133" t="s">
        <v>45</v>
      </c>
      <c r="T16" s="133">
        <v>796</v>
      </c>
      <c r="U16" s="133" t="s">
        <v>95</v>
      </c>
      <c r="V16" s="133">
        <v>10</v>
      </c>
      <c r="W16" s="134">
        <v>1875</v>
      </c>
      <c r="X16" s="134">
        <v>18750</v>
      </c>
      <c r="Y16" s="135">
        <v>21000.000000000004</v>
      </c>
      <c r="Z16" s="136"/>
      <c r="AA16" s="132">
        <v>2014</v>
      </c>
      <c r="AB16" s="136" t="s">
        <v>78</v>
      </c>
    </row>
    <row r="17" spans="1:28" ht="102">
      <c r="A17" s="137" t="s">
        <v>51</v>
      </c>
      <c r="B17" s="93" t="s">
        <v>142</v>
      </c>
      <c r="C17" s="126" t="s">
        <v>34</v>
      </c>
      <c r="D17" s="127" t="s">
        <v>143</v>
      </c>
      <c r="E17" s="128" t="s">
        <v>144</v>
      </c>
      <c r="F17" s="129" t="s">
        <v>145</v>
      </c>
      <c r="G17" s="129" t="s">
        <v>146</v>
      </c>
      <c r="H17" s="129" t="s">
        <v>147</v>
      </c>
      <c r="I17" s="129" t="s">
        <v>148</v>
      </c>
      <c r="J17" s="129" t="s">
        <v>149</v>
      </c>
      <c r="K17" s="130" t="s">
        <v>50</v>
      </c>
      <c r="L17" s="131">
        <v>0</v>
      </c>
      <c r="M17" s="95">
        <v>710000000</v>
      </c>
      <c r="N17" s="96" t="s">
        <v>35</v>
      </c>
      <c r="O17" s="95" t="s">
        <v>52</v>
      </c>
      <c r="P17" s="96" t="s">
        <v>75</v>
      </c>
      <c r="Q17" s="132" t="s">
        <v>44</v>
      </c>
      <c r="R17" s="132" t="s">
        <v>150</v>
      </c>
      <c r="S17" s="133" t="s">
        <v>45</v>
      </c>
      <c r="T17" s="133">
        <v>796</v>
      </c>
      <c r="U17" s="133" t="s">
        <v>95</v>
      </c>
      <c r="V17" s="133">
        <v>5</v>
      </c>
      <c r="W17" s="134">
        <v>1800000</v>
      </c>
      <c r="X17" s="138">
        <v>9000000</v>
      </c>
      <c r="Y17" s="139">
        <v>10080000.000000002</v>
      </c>
      <c r="Z17" s="136"/>
      <c r="AA17" s="132">
        <v>2014</v>
      </c>
      <c r="AB17" s="136"/>
    </row>
    <row r="18" spans="1:28">
      <c r="A18" s="53"/>
      <c r="B18" s="19" t="s">
        <v>38</v>
      </c>
      <c r="C18" s="54"/>
      <c r="D18" s="55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6"/>
      <c r="T18" s="56"/>
      <c r="U18" s="56"/>
      <c r="V18" s="57"/>
      <c r="W18" s="54"/>
      <c r="X18" s="57">
        <f>SUM(X9:X17)</f>
        <v>9512607.1428571437</v>
      </c>
      <c r="Y18" s="57">
        <f>SUM(Y9:Y17)</f>
        <v>10654120.000000002</v>
      </c>
      <c r="Z18" s="54"/>
      <c r="AA18" s="54"/>
      <c r="AB18" s="54"/>
    </row>
    <row r="19" spans="1:28">
      <c r="A19" s="53"/>
      <c r="B19" s="19" t="s">
        <v>32</v>
      </c>
      <c r="C19" s="54"/>
      <c r="D19" s="55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6"/>
      <c r="T19" s="56"/>
      <c r="U19" s="56"/>
      <c r="V19" s="57"/>
      <c r="W19" s="54"/>
      <c r="X19" s="54"/>
      <c r="Y19" s="54"/>
      <c r="Z19" s="54"/>
      <c r="AA19" s="54"/>
      <c r="AB19" s="54"/>
    </row>
    <row r="20" spans="1:28" ht="140.25">
      <c r="A20" s="53" t="s">
        <v>154</v>
      </c>
      <c r="B20" s="93" t="s">
        <v>163</v>
      </c>
      <c r="C20" s="96" t="s">
        <v>34</v>
      </c>
      <c r="D20" s="43" t="s">
        <v>155</v>
      </c>
      <c r="E20" s="98" t="s">
        <v>156</v>
      </c>
      <c r="F20" s="98" t="s">
        <v>157</v>
      </c>
      <c r="G20" s="98" t="s">
        <v>158</v>
      </c>
      <c r="H20" s="98" t="s">
        <v>159</v>
      </c>
      <c r="I20" s="98" t="s">
        <v>160</v>
      </c>
      <c r="J20" s="98" t="s">
        <v>161</v>
      </c>
      <c r="K20" s="99" t="s">
        <v>50</v>
      </c>
      <c r="L20" s="100">
        <v>50</v>
      </c>
      <c r="M20" s="101">
        <v>710000000</v>
      </c>
      <c r="N20" s="102" t="s">
        <v>35</v>
      </c>
      <c r="O20" s="95" t="s">
        <v>62</v>
      </c>
      <c r="P20" s="99" t="s">
        <v>36</v>
      </c>
      <c r="Q20" s="99"/>
      <c r="R20" s="103" t="s">
        <v>59</v>
      </c>
      <c r="S20" s="94" t="s">
        <v>162</v>
      </c>
      <c r="T20" s="99"/>
      <c r="U20" s="99"/>
      <c r="V20" s="99"/>
      <c r="W20" s="99"/>
      <c r="X20" s="104">
        <v>18090000</v>
      </c>
      <c r="Y20" s="104">
        <f>X20*1.12</f>
        <v>20260800.000000004</v>
      </c>
      <c r="Z20" s="99"/>
      <c r="AA20" s="148">
        <v>2014</v>
      </c>
      <c r="AB20" s="99" t="s">
        <v>60</v>
      </c>
    </row>
    <row r="21" spans="1:28" ht="63.75">
      <c r="A21" s="53" t="s">
        <v>184</v>
      </c>
      <c r="B21" s="93" t="s">
        <v>174</v>
      </c>
      <c r="C21" s="97" t="s">
        <v>34</v>
      </c>
      <c r="D21" s="156" t="s">
        <v>175</v>
      </c>
      <c r="E21" s="156" t="s">
        <v>176</v>
      </c>
      <c r="F21" s="156" t="s">
        <v>177</v>
      </c>
      <c r="G21" s="156" t="s">
        <v>176</v>
      </c>
      <c r="H21" s="156" t="s">
        <v>177</v>
      </c>
      <c r="I21" s="156" t="s">
        <v>178</v>
      </c>
      <c r="J21" s="156" t="s">
        <v>179</v>
      </c>
      <c r="K21" s="156" t="s">
        <v>50</v>
      </c>
      <c r="L21" s="157">
        <v>30</v>
      </c>
      <c r="M21" s="158">
        <v>710000000</v>
      </c>
      <c r="N21" s="96" t="s">
        <v>64</v>
      </c>
      <c r="O21" s="159" t="s">
        <v>180</v>
      </c>
      <c r="P21" s="94" t="s">
        <v>181</v>
      </c>
      <c r="Q21" s="160"/>
      <c r="R21" s="97" t="s">
        <v>48</v>
      </c>
      <c r="S21" s="97" t="s">
        <v>182</v>
      </c>
      <c r="T21" s="159"/>
      <c r="U21" s="159"/>
      <c r="V21" s="159"/>
      <c r="W21" s="160"/>
      <c r="X21" s="161">
        <v>61145145</v>
      </c>
      <c r="Y21" s="162">
        <v>68482562.400000006</v>
      </c>
      <c r="Z21" s="94"/>
      <c r="AA21" s="159" t="s">
        <v>183</v>
      </c>
      <c r="AB21" s="94" t="s">
        <v>49</v>
      </c>
    </row>
    <row r="22" spans="1:28">
      <c r="A22" s="53"/>
      <c r="B22" s="19" t="s">
        <v>33</v>
      </c>
      <c r="C22" s="36"/>
      <c r="D22" s="37"/>
      <c r="E22" s="38"/>
      <c r="F22" s="39"/>
      <c r="G22" s="50"/>
      <c r="H22" s="50"/>
      <c r="I22" s="50"/>
      <c r="J22" s="50"/>
      <c r="K22" s="39"/>
      <c r="L22" s="40"/>
      <c r="M22" s="39"/>
      <c r="N22" s="41"/>
      <c r="O22" s="40"/>
      <c r="P22" s="42"/>
      <c r="Q22" s="40"/>
      <c r="R22" s="43"/>
      <c r="S22" s="40"/>
      <c r="T22" s="40"/>
      <c r="U22" s="40"/>
      <c r="V22" s="44"/>
      <c r="W22" s="44"/>
      <c r="X22" s="47">
        <f>SUM(X20:X21)</f>
        <v>79235145</v>
      </c>
      <c r="Y22" s="47">
        <f>SUM(Y20:Y21)</f>
        <v>88743362.400000006</v>
      </c>
      <c r="Z22" s="48"/>
      <c r="AA22" s="45"/>
      <c r="AB22" s="46"/>
    </row>
    <row r="23" spans="1:28">
      <c r="A23" s="53"/>
      <c r="B23" s="19" t="s">
        <v>40</v>
      </c>
      <c r="C23" s="36"/>
      <c r="D23" s="37"/>
      <c r="E23" s="38"/>
      <c r="F23" s="39"/>
      <c r="G23" s="50"/>
      <c r="H23" s="50"/>
      <c r="I23" s="50"/>
      <c r="J23" s="50"/>
      <c r="K23" s="39"/>
      <c r="L23" s="40"/>
      <c r="M23" s="39"/>
      <c r="N23" s="41"/>
      <c r="O23" s="40"/>
      <c r="P23" s="42"/>
      <c r="Q23" s="40"/>
      <c r="R23" s="43"/>
      <c r="S23" s="40"/>
      <c r="T23" s="40"/>
      <c r="U23" s="40"/>
      <c r="V23" s="44"/>
      <c r="W23" s="44"/>
      <c r="X23" s="47">
        <f>X22+X18</f>
        <v>88747752.142857149</v>
      </c>
      <c r="Y23" s="47">
        <f>Y22+Y18</f>
        <v>99397482.400000006</v>
      </c>
      <c r="Z23" s="48"/>
      <c r="AA23" s="45"/>
      <c r="AB23" s="46"/>
    </row>
    <row r="24" spans="1:28">
      <c r="A24" s="9"/>
      <c r="B24" s="8" t="s">
        <v>27</v>
      </c>
      <c r="C24" s="10"/>
      <c r="D24" s="12"/>
      <c r="E24" s="24"/>
      <c r="F24" s="24"/>
      <c r="G24" s="33"/>
      <c r="H24" s="33"/>
      <c r="I24" s="33"/>
      <c r="J24" s="33"/>
      <c r="K24" s="13"/>
      <c r="L24" s="11"/>
      <c r="M24" s="3"/>
      <c r="N24" s="2"/>
      <c r="O24" s="11"/>
      <c r="P24" s="10"/>
      <c r="Q24" s="10"/>
      <c r="R24" s="10"/>
      <c r="S24" s="14"/>
      <c r="T24" s="15"/>
      <c r="U24" s="16"/>
      <c r="V24" s="13"/>
      <c r="W24" s="15"/>
      <c r="X24" s="20"/>
      <c r="Y24" s="20"/>
      <c r="Z24" s="17"/>
      <c r="AA24" s="13"/>
      <c r="AB24" s="18"/>
    </row>
    <row r="25" spans="1:28">
      <c r="A25" s="9"/>
      <c r="B25" s="8" t="s">
        <v>39</v>
      </c>
      <c r="C25" s="23"/>
      <c r="D25" s="24"/>
      <c r="E25" s="24"/>
      <c r="F25" s="24"/>
      <c r="G25" s="33"/>
      <c r="H25" s="33"/>
      <c r="I25" s="33"/>
      <c r="J25" s="33"/>
      <c r="K25" s="25"/>
      <c r="L25" s="26"/>
      <c r="M25" s="3"/>
      <c r="N25" s="32"/>
      <c r="O25" s="26"/>
      <c r="P25" s="23"/>
      <c r="Q25" s="23"/>
      <c r="R25" s="23"/>
      <c r="S25" s="27"/>
      <c r="T25" s="28"/>
      <c r="U25" s="29"/>
      <c r="V25" s="25"/>
      <c r="W25" s="28"/>
      <c r="X25" s="20"/>
      <c r="Y25" s="20"/>
      <c r="Z25" s="17"/>
      <c r="AA25" s="25"/>
      <c r="AB25" s="30"/>
    </row>
    <row r="26" spans="1:28" ht="63.75">
      <c r="A26" s="9" t="s">
        <v>51</v>
      </c>
      <c r="B26" s="86" t="s">
        <v>134</v>
      </c>
      <c r="C26" s="113" t="s">
        <v>34</v>
      </c>
      <c r="D26" s="114" t="s">
        <v>68</v>
      </c>
      <c r="E26" s="115" t="s">
        <v>69</v>
      </c>
      <c r="F26" s="116" t="s">
        <v>70</v>
      </c>
      <c r="G26" s="116" t="s">
        <v>71</v>
      </c>
      <c r="H26" s="116" t="s">
        <v>72</v>
      </c>
      <c r="I26" s="116" t="s">
        <v>73</v>
      </c>
      <c r="J26" s="116" t="s">
        <v>74</v>
      </c>
      <c r="K26" s="117" t="s">
        <v>37</v>
      </c>
      <c r="L26" s="118">
        <v>20</v>
      </c>
      <c r="M26" s="51">
        <v>710000000</v>
      </c>
      <c r="N26" s="32" t="s">
        <v>35</v>
      </c>
      <c r="O26" s="51" t="s">
        <v>63</v>
      </c>
      <c r="P26" s="32" t="s">
        <v>75</v>
      </c>
      <c r="Q26" s="119" t="s">
        <v>44</v>
      </c>
      <c r="R26" s="119" t="s">
        <v>133</v>
      </c>
      <c r="S26" s="120" t="s">
        <v>45</v>
      </c>
      <c r="T26" s="120">
        <v>5111</v>
      </c>
      <c r="U26" s="120" t="s">
        <v>77</v>
      </c>
      <c r="V26" s="120">
        <v>10</v>
      </c>
      <c r="W26" s="121">
        <v>1339.2857142857142</v>
      </c>
      <c r="X26" s="121">
        <v>13392.857142857141</v>
      </c>
      <c r="Y26" s="122">
        <v>15000</v>
      </c>
      <c r="Z26" s="123"/>
      <c r="AA26" s="119">
        <v>2014</v>
      </c>
      <c r="AB26" s="123" t="s">
        <v>53</v>
      </c>
    </row>
    <row r="27" spans="1:28" ht="63.75">
      <c r="A27" s="9" t="s">
        <v>51</v>
      </c>
      <c r="B27" s="86" t="s">
        <v>135</v>
      </c>
      <c r="C27" s="113" t="s">
        <v>34</v>
      </c>
      <c r="D27" s="114" t="s">
        <v>80</v>
      </c>
      <c r="E27" s="115" t="s">
        <v>81</v>
      </c>
      <c r="F27" s="116" t="s">
        <v>82</v>
      </c>
      <c r="G27" s="116" t="s">
        <v>83</v>
      </c>
      <c r="H27" s="116" t="s">
        <v>84</v>
      </c>
      <c r="I27" s="116" t="s">
        <v>85</v>
      </c>
      <c r="J27" s="116" t="s">
        <v>86</v>
      </c>
      <c r="K27" s="117" t="s">
        <v>37</v>
      </c>
      <c r="L27" s="118">
        <v>20</v>
      </c>
      <c r="M27" s="51">
        <v>710000000</v>
      </c>
      <c r="N27" s="32" t="s">
        <v>35</v>
      </c>
      <c r="O27" s="51" t="s">
        <v>63</v>
      </c>
      <c r="P27" s="32" t="s">
        <v>75</v>
      </c>
      <c r="Q27" s="119" t="s">
        <v>44</v>
      </c>
      <c r="R27" s="119" t="s">
        <v>133</v>
      </c>
      <c r="S27" s="120" t="s">
        <v>45</v>
      </c>
      <c r="T27" s="120">
        <v>5111</v>
      </c>
      <c r="U27" s="120" t="s">
        <v>77</v>
      </c>
      <c r="V27" s="120">
        <v>200</v>
      </c>
      <c r="W27" s="121">
        <v>140.80357142857144</v>
      </c>
      <c r="X27" s="121">
        <v>28160.714285714286</v>
      </c>
      <c r="Y27" s="122">
        <v>31540.000000000004</v>
      </c>
      <c r="Z27" s="123"/>
      <c r="AA27" s="119">
        <v>2014</v>
      </c>
      <c r="AB27" s="123" t="s">
        <v>53</v>
      </c>
    </row>
    <row r="28" spans="1:28" ht="63.75">
      <c r="A28" s="9" t="s">
        <v>51</v>
      </c>
      <c r="B28" s="86" t="s">
        <v>136</v>
      </c>
      <c r="C28" s="113" t="s">
        <v>34</v>
      </c>
      <c r="D28" s="114" t="s">
        <v>88</v>
      </c>
      <c r="E28" s="115" t="s">
        <v>89</v>
      </c>
      <c r="F28" s="116" t="s">
        <v>90</v>
      </c>
      <c r="G28" s="116" t="s">
        <v>91</v>
      </c>
      <c r="H28" s="116" t="s">
        <v>92</v>
      </c>
      <c r="I28" s="116" t="s">
        <v>93</v>
      </c>
      <c r="J28" s="116" t="s">
        <v>94</v>
      </c>
      <c r="K28" s="117" t="s">
        <v>37</v>
      </c>
      <c r="L28" s="118">
        <v>20</v>
      </c>
      <c r="M28" s="51">
        <v>710000000</v>
      </c>
      <c r="N28" s="32" t="s">
        <v>35</v>
      </c>
      <c r="O28" s="51" t="s">
        <v>63</v>
      </c>
      <c r="P28" s="32" t="s">
        <v>75</v>
      </c>
      <c r="Q28" s="119" t="s">
        <v>44</v>
      </c>
      <c r="R28" s="119" t="s">
        <v>133</v>
      </c>
      <c r="S28" s="120" t="s">
        <v>45</v>
      </c>
      <c r="T28" s="120">
        <v>796</v>
      </c>
      <c r="U28" s="120" t="s">
        <v>95</v>
      </c>
      <c r="V28" s="120">
        <v>20</v>
      </c>
      <c r="W28" s="121">
        <v>559.82142857142856</v>
      </c>
      <c r="X28" s="121">
        <v>11196.428571428571</v>
      </c>
      <c r="Y28" s="122">
        <v>12540</v>
      </c>
      <c r="Z28" s="123"/>
      <c r="AA28" s="119">
        <v>2014</v>
      </c>
      <c r="AB28" s="123" t="s">
        <v>53</v>
      </c>
    </row>
    <row r="29" spans="1:28" ht="63.75">
      <c r="A29" s="9" t="s">
        <v>51</v>
      </c>
      <c r="B29" s="86" t="s">
        <v>137</v>
      </c>
      <c r="C29" s="113" t="s">
        <v>34</v>
      </c>
      <c r="D29" s="114" t="s">
        <v>97</v>
      </c>
      <c r="E29" s="115" t="s">
        <v>98</v>
      </c>
      <c r="F29" s="116" t="s">
        <v>99</v>
      </c>
      <c r="G29" s="116" t="s">
        <v>100</v>
      </c>
      <c r="H29" s="116" t="s">
        <v>101</v>
      </c>
      <c r="I29" s="116" t="s">
        <v>102</v>
      </c>
      <c r="J29" s="116" t="s">
        <v>103</v>
      </c>
      <c r="K29" s="117" t="s">
        <v>37</v>
      </c>
      <c r="L29" s="118">
        <v>20</v>
      </c>
      <c r="M29" s="51">
        <v>710000000</v>
      </c>
      <c r="N29" s="32" t="s">
        <v>35</v>
      </c>
      <c r="O29" s="51" t="s">
        <v>63</v>
      </c>
      <c r="P29" s="32" t="s">
        <v>75</v>
      </c>
      <c r="Q29" s="119" t="s">
        <v>44</v>
      </c>
      <c r="R29" s="119" t="s">
        <v>133</v>
      </c>
      <c r="S29" s="120" t="s">
        <v>45</v>
      </c>
      <c r="T29" s="120">
        <v>796</v>
      </c>
      <c r="U29" s="120" t="s">
        <v>95</v>
      </c>
      <c r="V29" s="120">
        <v>100</v>
      </c>
      <c r="W29" s="121">
        <v>446.42857142857139</v>
      </c>
      <c r="X29" s="121">
        <v>44642.857142857138</v>
      </c>
      <c r="Y29" s="122">
        <v>50000</v>
      </c>
      <c r="Z29" s="123"/>
      <c r="AA29" s="119">
        <v>2014</v>
      </c>
      <c r="AB29" s="123" t="s">
        <v>53</v>
      </c>
    </row>
    <row r="30" spans="1:28" ht="63.75">
      <c r="A30" s="9" t="s">
        <v>51</v>
      </c>
      <c r="B30" s="86" t="s">
        <v>138</v>
      </c>
      <c r="C30" s="113" t="s">
        <v>34</v>
      </c>
      <c r="D30" s="114" t="s">
        <v>105</v>
      </c>
      <c r="E30" s="115" t="s">
        <v>106</v>
      </c>
      <c r="F30" s="116" t="s">
        <v>107</v>
      </c>
      <c r="G30" s="116" t="s">
        <v>108</v>
      </c>
      <c r="H30" s="116" t="s">
        <v>109</v>
      </c>
      <c r="I30" s="116" t="s">
        <v>110</v>
      </c>
      <c r="J30" s="116" t="s">
        <v>111</v>
      </c>
      <c r="K30" s="117" t="s">
        <v>37</v>
      </c>
      <c r="L30" s="118">
        <v>20</v>
      </c>
      <c r="M30" s="51">
        <v>710000000</v>
      </c>
      <c r="N30" s="32" t="s">
        <v>35</v>
      </c>
      <c r="O30" s="51" t="s">
        <v>63</v>
      </c>
      <c r="P30" s="32" t="s">
        <v>75</v>
      </c>
      <c r="Q30" s="119" t="s">
        <v>44</v>
      </c>
      <c r="R30" s="119" t="s">
        <v>133</v>
      </c>
      <c r="S30" s="120" t="s">
        <v>45</v>
      </c>
      <c r="T30" s="120">
        <v>796</v>
      </c>
      <c r="U30" s="120" t="s">
        <v>95</v>
      </c>
      <c r="V30" s="120">
        <v>200</v>
      </c>
      <c r="W30" s="121">
        <v>66.964285714285708</v>
      </c>
      <c r="X30" s="121">
        <v>13392.857142857141</v>
      </c>
      <c r="Y30" s="122">
        <v>15000</v>
      </c>
      <c r="Z30" s="123"/>
      <c r="AA30" s="119">
        <v>2014</v>
      </c>
      <c r="AB30" s="123" t="s">
        <v>53</v>
      </c>
    </row>
    <row r="31" spans="1:28" ht="63.75">
      <c r="A31" s="9" t="s">
        <v>51</v>
      </c>
      <c r="B31" s="86" t="s">
        <v>139</v>
      </c>
      <c r="C31" s="113" t="s">
        <v>34</v>
      </c>
      <c r="D31" s="114" t="s">
        <v>113</v>
      </c>
      <c r="E31" s="115" t="s">
        <v>114</v>
      </c>
      <c r="F31" s="116" t="s">
        <v>115</v>
      </c>
      <c r="G31" s="116" t="s">
        <v>116</v>
      </c>
      <c r="H31" s="116" t="s">
        <v>117</v>
      </c>
      <c r="I31" s="116" t="s">
        <v>118</v>
      </c>
      <c r="J31" s="116" t="s">
        <v>119</v>
      </c>
      <c r="K31" s="117" t="s">
        <v>37</v>
      </c>
      <c r="L31" s="118">
        <v>20</v>
      </c>
      <c r="M31" s="51">
        <v>710000000</v>
      </c>
      <c r="N31" s="32" t="s">
        <v>35</v>
      </c>
      <c r="O31" s="51" t="s">
        <v>63</v>
      </c>
      <c r="P31" s="32" t="s">
        <v>75</v>
      </c>
      <c r="Q31" s="119" t="s">
        <v>44</v>
      </c>
      <c r="R31" s="119" t="s">
        <v>133</v>
      </c>
      <c r="S31" s="120" t="s">
        <v>45</v>
      </c>
      <c r="T31" s="120">
        <v>796</v>
      </c>
      <c r="U31" s="120" t="s">
        <v>95</v>
      </c>
      <c r="V31" s="120">
        <v>130</v>
      </c>
      <c r="W31" s="121">
        <v>2832.1428571428569</v>
      </c>
      <c r="X31" s="121">
        <v>368178.57142857142</v>
      </c>
      <c r="Y31" s="122">
        <v>412360.00000000006</v>
      </c>
      <c r="Z31" s="123"/>
      <c r="AA31" s="119">
        <v>2014</v>
      </c>
      <c r="AB31" s="123" t="s">
        <v>53</v>
      </c>
    </row>
    <row r="32" spans="1:28" ht="63.75">
      <c r="A32" s="9" t="s">
        <v>51</v>
      </c>
      <c r="B32" s="86" t="s">
        <v>140</v>
      </c>
      <c r="C32" s="113" t="s">
        <v>34</v>
      </c>
      <c r="D32" s="114" t="s">
        <v>121</v>
      </c>
      <c r="E32" s="115" t="s">
        <v>81</v>
      </c>
      <c r="F32" s="116" t="s">
        <v>82</v>
      </c>
      <c r="G32" s="116" t="s">
        <v>122</v>
      </c>
      <c r="H32" s="116" t="s">
        <v>123</v>
      </c>
      <c r="I32" s="116" t="s">
        <v>124</v>
      </c>
      <c r="J32" s="116" t="s">
        <v>125</v>
      </c>
      <c r="K32" s="117" t="s">
        <v>37</v>
      </c>
      <c r="L32" s="118">
        <v>20</v>
      </c>
      <c r="M32" s="51">
        <v>710000000</v>
      </c>
      <c r="N32" s="32" t="s">
        <v>35</v>
      </c>
      <c r="O32" s="51" t="s">
        <v>63</v>
      </c>
      <c r="P32" s="32" t="s">
        <v>75</v>
      </c>
      <c r="Q32" s="119" t="s">
        <v>44</v>
      </c>
      <c r="R32" s="119" t="s">
        <v>133</v>
      </c>
      <c r="S32" s="120" t="s">
        <v>45</v>
      </c>
      <c r="T32" s="120">
        <v>5111</v>
      </c>
      <c r="U32" s="120" t="s">
        <v>77</v>
      </c>
      <c r="V32" s="120">
        <v>120</v>
      </c>
      <c r="W32" s="121">
        <v>124.10714285714286</v>
      </c>
      <c r="X32" s="121">
        <v>14892.857142857143</v>
      </c>
      <c r="Y32" s="122">
        <v>16680.000000000004</v>
      </c>
      <c r="Z32" s="123"/>
      <c r="AA32" s="119">
        <v>2014</v>
      </c>
      <c r="AB32" s="123" t="s">
        <v>53</v>
      </c>
    </row>
    <row r="33" spans="1:28" ht="63.75">
      <c r="A33" s="9" t="s">
        <v>51</v>
      </c>
      <c r="B33" s="86" t="s">
        <v>141</v>
      </c>
      <c r="C33" s="113" t="s">
        <v>34</v>
      </c>
      <c r="D33" s="114" t="s">
        <v>127</v>
      </c>
      <c r="E33" s="115" t="s">
        <v>128</v>
      </c>
      <c r="F33" s="116" t="s">
        <v>128</v>
      </c>
      <c r="G33" s="116" t="s">
        <v>129</v>
      </c>
      <c r="H33" s="116" t="s">
        <v>130</v>
      </c>
      <c r="I33" s="116" t="s">
        <v>131</v>
      </c>
      <c r="J33" s="116" t="s">
        <v>132</v>
      </c>
      <c r="K33" s="117" t="s">
        <v>37</v>
      </c>
      <c r="L33" s="118">
        <v>20</v>
      </c>
      <c r="M33" s="51">
        <v>710000000</v>
      </c>
      <c r="N33" s="32" t="s">
        <v>35</v>
      </c>
      <c r="O33" s="51" t="s">
        <v>63</v>
      </c>
      <c r="P33" s="32" t="s">
        <v>75</v>
      </c>
      <c r="Q33" s="119" t="s">
        <v>44</v>
      </c>
      <c r="R33" s="119" t="s">
        <v>133</v>
      </c>
      <c r="S33" s="120" t="s">
        <v>45</v>
      </c>
      <c r="T33" s="120">
        <v>796</v>
      </c>
      <c r="U33" s="120" t="s">
        <v>95</v>
      </c>
      <c r="V33" s="120">
        <v>10</v>
      </c>
      <c r="W33" s="121">
        <v>1875</v>
      </c>
      <c r="X33" s="121">
        <v>18750</v>
      </c>
      <c r="Y33" s="122">
        <v>21000.000000000004</v>
      </c>
      <c r="Z33" s="123"/>
      <c r="AA33" s="119">
        <v>2014</v>
      </c>
      <c r="AB33" s="123" t="s">
        <v>53</v>
      </c>
    </row>
    <row r="34" spans="1:28" ht="102">
      <c r="A34" s="88" t="s">
        <v>51</v>
      </c>
      <c r="B34" s="86" t="s">
        <v>151</v>
      </c>
      <c r="C34" s="113" t="s">
        <v>34</v>
      </c>
      <c r="D34" s="114" t="s">
        <v>143</v>
      </c>
      <c r="E34" s="115" t="s">
        <v>144</v>
      </c>
      <c r="F34" s="116" t="s">
        <v>145</v>
      </c>
      <c r="G34" s="116" t="s">
        <v>146</v>
      </c>
      <c r="H34" s="116" t="s">
        <v>147</v>
      </c>
      <c r="I34" s="116" t="s">
        <v>148</v>
      </c>
      <c r="J34" s="116" t="s">
        <v>149</v>
      </c>
      <c r="K34" s="117" t="s">
        <v>46</v>
      </c>
      <c r="L34" s="118">
        <v>0</v>
      </c>
      <c r="M34" s="51">
        <v>710000000</v>
      </c>
      <c r="N34" s="32" t="s">
        <v>35</v>
      </c>
      <c r="O34" s="51" t="s">
        <v>63</v>
      </c>
      <c r="P34" s="32" t="s">
        <v>75</v>
      </c>
      <c r="Q34" s="119" t="s">
        <v>44</v>
      </c>
      <c r="R34" s="119" t="s">
        <v>152</v>
      </c>
      <c r="S34" s="120" t="s">
        <v>45</v>
      </c>
      <c r="T34" s="120">
        <v>796</v>
      </c>
      <c r="U34" s="120" t="s">
        <v>95</v>
      </c>
      <c r="V34" s="120">
        <v>5</v>
      </c>
      <c r="W34" s="121">
        <v>1800000</v>
      </c>
      <c r="X34" s="124">
        <v>9000000</v>
      </c>
      <c r="Y34" s="125">
        <v>10080000.000000002</v>
      </c>
      <c r="Z34" s="123"/>
      <c r="AA34" s="119">
        <v>2014</v>
      </c>
      <c r="AB34" s="123" t="s">
        <v>153</v>
      </c>
    </row>
    <row r="35" spans="1:28" ht="63.75">
      <c r="A35" s="88" t="s">
        <v>42</v>
      </c>
      <c r="B35" s="89" t="s">
        <v>198</v>
      </c>
      <c r="C35" s="113" t="s">
        <v>34</v>
      </c>
      <c r="D35" s="114" t="s">
        <v>188</v>
      </c>
      <c r="E35" s="115" t="s">
        <v>189</v>
      </c>
      <c r="F35" s="116" t="s">
        <v>189</v>
      </c>
      <c r="G35" s="116" t="s">
        <v>190</v>
      </c>
      <c r="H35" s="116" t="s">
        <v>191</v>
      </c>
      <c r="I35" s="116" t="s">
        <v>192</v>
      </c>
      <c r="J35" s="116" t="s">
        <v>193</v>
      </c>
      <c r="K35" s="117" t="s">
        <v>47</v>
      </c>
      <c r="L35" s="118">
        <v>100</v>
      </c>
      <c r="M35" s="51">
        <v>710000000</v>
      </c>
      <c r="N35" s="32" t="s">
        <v>35</v>
      </c>
      <c r="O35" s="51" t="s">
        <v>194</v>
      </c>
      <c r="P35" s="32" t="s">
        <v>35</v>
      </c>
      <c r="Q35" s="119" t="s">
        <v>44</v>
      </c>
      <c r="R35" s="119" t="s">
        <v>48</v>
      </c>
      <c r="S35" s="120" t="s">
        <v>195</v>
      </c>
      <c r="T35" s="120">
        <v>112</v>
      </c>
      <c r="U35" s="120" t="s">
        <v>196</v>
      </c>
      <c r="V35" s="120">
        <v>70000</v>
      </c>
      <c r="W35" s="121">
        <v>133.92857140000001</v>
      </c>
      <c r="X35" s="124">
        <f>V35*W35</f>
        <v>9374999.9980000015</v>
      </c>
      <c r="Y35" s="125">
        <f>X35*1.12</f>
        <v>10499999.997760003</v>
      </c>
      <c r="Z35" s="123" t="s">
        <v>197</v>
      </c>
      <c r="AA35" s="119">
        <v>2014</v>
      </c>
      <c r="AB35" s="123"/>
    </row>
    <row r="36" spans="1:28">
      <c r="A36" s="9"/>
      <c r="B36" s="8" t="s">
        <v>38</v>
      </c>
      <c r="C36" s="23"/>
      <c r="D36" s="24"/>
      <c r="E36" s="24"/>
      <c r="F36" s="24"/>
      <c r="G36" s="33"/>
      <c r="H36" s="33"/>
      <c r="I36" s="33"/>
      <c r="J36" s="33"/>
      <c r="K36" s="25"/>
      <c r="L36" s="26"/>
      <c r="M36" s="3"/>
      <c r="N36" s="32"/>
      <c r="O36" s="26"/>
      <c r="P36" s="23"/>
      <c r="Q36" s="23"/>
      <c r="R36" s="23"/>
      <c r="S36" s="27"/>
      <c r="T36" s="28"/>
      <c r="U36" s="29"/>
      <c r="V36" s="25"/>
      <c r="W36" s="28"/>
      <c r="X36" s="31">
        <f>SUM(X26:X35)</f>
        <v>18887607.140857145</v>
      </c>
      <c r="Y36" s="31">
        <f>SUM(Y26:Y35)</f>
        <v>21154119.997760005</v>
      </c>
      <c r="Z36" s="17"/>
      <c r="AA36" s="25"/>
      <c r="AB36" s="30"/>
    </row>
    <row r="37" spans="1:28">
      <c r="A37" s="9"/>
      <c r="B37" s="8" t="s">
        <v>32</v>
      </c>
      <c r="C37" s="54"/>
      <c r="D37" s="55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6"/>
      <c r="T37" s="56"/>
      <c r="U37" s="56"/>
      <c r="V37" s="57"/>
      <c r="W37" s="54"/>
      <c r="X37" s="57"/>
      <c r="Y37" s="57"/>
      <c r="Z37" s="54"/>
      <c r="AA37" s="54"/>
      <c r="AB37" s="54"/>
    </row>
    <row r="38" spans="1:28" ht="140.25">
      <c r="A38" s="9" t="s">
        <v>154</v>
      </c>
      <c r="B38" s="86" t="s">
        <v>164</v>
      </c>
      <c r="C38" s="32" t="s">
        <v>34</v>
      </c>
      <c r="D38" s="87" t="s">
        <v>155</v>
      </c>
      <c r="E38" s="105" t="s">
        <v>156</v>
      </c>
      <c r="F38" s="105" t="s">
        <v>157</v>
      </c>
      <c r="G38" s="105" t="s">
        <v>158</v>
      </c>
      <c r="H38" s="105" t="s">
        <v>159</v>
      </c>
      <c r="I38" s="105" t="s">
        <v>160</v>
      </c>
      <c r="J38" s="105" t="s">
        <v>161</v>
      </c>
      <c r="K38" s="106" t="s">
        <v>46</v>
      </c>
      <c r="L38" s="107">
        <v>50</v>
      </c>
      <c r="M38" s="108">
        <v>710000000</v>
      </c>
      <c r="N38" s="109" t="s">
        <v>35</v>
      </c>
      <c r="O38" s="51" t="s">
        <v>63</v>
      </c>
      <c r="P38" s="106" t="s">
        <v>36</v>
      </c>
      <c r="Q38" s="106"/>
      <c r="R38" s="110" t="s">
        <v>59</v>
      </c>
      <c r="S38" s="91" t="s">
        <v>162</v>
      </c>
      <c r="T38" s="106"/>
      <c r="U38" s="106"/>
      <c r="V38" s="106"/>
      <c r="W38" s="106"/>
      <c r="X38" s="111">
        <v>18090000</v>
      </c>
      <c r="Y38" s="111">
        <f>X38*1.12</f>
        <v>20260800.000000004</v>
      </c>
      <c r="Z38" s="106"/>
      <c r="AA38" s="140">
        <v>2014</v>
      </c>
      <c r="AB38" s="106" t="s">
        <v>153</v>
      </c>
    </row>
    <row r="39" spans="1:28" ht="89.25">
      <c r="A39" s="9" t="s">
        <v>51</v>
      </c>
      <c r="B39" s="89" t="s">
        <v>173</v>
      </c>
      <c r="C39" s="141" t="s">
        <v>34</v>
      </c>
      <c r="D39" s="142" t="s">
        <v>165</v>
      </c>
      <c r="E39" s="141" t="s">
        <v>166</v>
      </c>
      <c r="F39" s="143" t="s">
        <v>167</v>
      </c>
      <c r="G39" s="142" t="s">
        <v>166</v>
      </c>
      <c r="H39" s="143" t="s">
        <v>167</v>
      </c>
      <c r="I39" s="141" t="s">
        <v>168</v>
      </c>
      <c r="J39" s="91" t="s">
        <v>169</v>
      </c>
      <c r="K39" s="144" t="s">
        <v>47</v>
      </c>
      <c r="L39" s="145">
        <v>80</v>
      </c>
      <c r="M39" s="146">
        <v>710000000</v>
      </c>
      <c r="N39" s="141" t="s">
        <v>64</v>
      </c>
      <c r="O39" s="91" t="s">
        <v>43</v>
      </c>
      <c r="P39" s="91" t="s">
        <v>170</v>
      </c>
      <c r="Q39" s="142"/>
      <c r="R39" s="91" t="s">
        <v>171</v>
      </c>
      <c r="S39" s="3" t="s">
        <v>172</v>
      </c>
      <c r="T39" s="144"/>
      <c r="U39" s="144"/>
      <c r="V39" s="144"/>
      <c r="W39" s="144"/>
      <c r="X39" s="147">
        <f>Y39/1.12</f>
        <v>799999.99999999988</v>
      </c>
      <c r="Y39" s="147">
        <v>896000</v>
      </c>
      <c r="Z39" s="144" t="s">
        <v>61</v>
      </c>
      <c r="AA39" s="90">
        <v>2014</v>
      </c>
      <c r="AB39" s="91"/>
    </row>
    <row r="40" spans="1:28" ht="63.75">
      <c r="A40" s="9" t="s">
        <v>184</v>
      </c>
      <c r="B40" s="86" t="s">
        <v>186</v>
      </c>
      <c r="C40" s="23" t="s">
        <v>34</v>
      </c>
      <c r="D40" s="149" t="s">
        <v>175</v>
      </c>
      <c r="E40" s="149" t="s">
        <v>176</v>
      </c>
      <c r="F40" s="149" t="s">
        <v>177</v>
      </c>
      <c r="G40" s="149" t="s">
        <v>176</v>
      </c>
      <c r="H40" s="149" t="s">
        <v>177</v>
      </c>
      <c r="I40" s="149" t="s">
        <v>178</v>
      </c>
      <c r="J40" s="149" t="s">
        <v>179</v>
      </c>
      <c r="K40" s="149" t="s">
        <v>50</v>
      </c>
      <c r="L40" s="150">
        <v>30</v>
      </c>
      <c r="M40" s="3">
        <v>710000000</v>
      </c>
      <c r="N40" s="32" t="s">
        <v>64</v>
      </c>
      <c r="O40" s="151" t="s">
        <v>180</v>
      </c>
      <c r="P40" s="92" t="s">
        <v>181</v>
      </c>
      <c r="Q40" s="152"/>
      <c r="R40" s="23" t="s">
        <v>48</v>
      </c>
      <c r="S40" s="23" t="s">
        <v>182</v>
      </c>
      <c r="T40" s="151"/>
      <c r="U40" s="151"/>
      <c r="V40" s="151"/>
      <c r="W40" s="152"/>
      <c r="X40" s="153">
        <v>63113145</v>
      </c>
      <c r="Y40" s="154">
        <f>X40*1.12</f>
        <v>70686722.400000006</v>
      </c>
      <c r="Z40" s="92"/>
      <c r="AA40" s="155" t="s">
        <v>183</v>
      </c>
      <c r="AB40" s="91" t="s">
        <v>185</v>
      </c>
    </row>
    <row r="41" spans="1:28" ht="76.5">
      <c r="A41" s="9" t="s">
        <v>187</v>
      </c>
      <c r="B41" s="89" t="s">
        <v>207</v>
      </c>
      <c r="C41" s="23" t="s">
        <v>34</v>
      </c>
      <c r="D41" s="149" t="s">
        <v>199</v>
      </c>
      <c r="E41" s="149" t="s">
        <v>200</v>
      </c>
      <c r="F41" s="149" t="s">
        <v>201</v>
      </c>
      <c r="G41" s="149" t="s">
        <v>202</v>
      </c>
      <c r="H41" s="149" t="s">
        <v>203</v>
      </c>
      <c r="I41" s="149" t="s">
        <v>204</v>
      </c>
      <c r="J41" s="149" t="s">
        <v>205</v>
      </c>
      <c r="K41" s="149" t="s">
        <v>46</v>
      </c>
      <c r="L41" s="150">
        <v>100</v>
      </c>
      <c r="M41" s="3">
        <v>710000000</v>
      </c>
      <c r="N41" s="32" t="s">
        <v>64</v>
      </c>
      <c r="O41" s="51" t="s">
        <v>63</v>
      </c>
      <c r="P41" s="92" t="s">
        <v>36</v>
      </c>
      <c r="Q41" s="152"/>
      <c r="R41" s="23" t="s">
        <v>48</v>
      </c>
      <c r="S41" s="23" t="s">
        <v>206</v>
      </c>
      <c r="T41" s="151"/>
      <c r="U41" s="151"/>
      <c r="V41" s="151"/>
      <c r="W41" s="152"/>
      <c r="X41" s="153">
        <v>25000000</v>
      </c>
      <c r="Y41" s="154">
        <f>X41*1.12</f>
        <v>28000000.000000004</v>
      </c>
      <c r="Z41" s="92"/>
      <c r="AA41" s="155">
        <v>2014</v>
      </c>
      <c r="AB41" s="91"/>
    </row>
    <row r="42" spans="1:28" ht="105">
      <c r="A42" s="9" t="s">
        <v>54</v>
      </c>
      <c r="B42" s="89" t="s">
        <v>212</v>
      </c>
      <c r="C42" s="23" t="s">
        <v>34</v>
      </c>
      <c r="D42" s="164" t="s">
        <v>55</v>
      </c>
      <c r="E42" s="165" t="s">
        <v>56</v>
      </c>
      <c r="F42" s="165" t="s">
        <v>57</v>
      </c>
      <c r="G42" s="165" t="s">
        <v>56</v>
      </c>
      <c r="H42" s="165" t="s">
        <v>57</v>
      </c>
      <c r="I42" s="164" t="s">
        <v>211</v>
      </c>
      <c r="J42" s="149" t="s">
        <v>213</v>
      </c>
      <c r="K42" s="167" t="s">
        <v>47</v>
      </c>
      <c r="L42" s="168">
        <v>0</v>
      </c>
      <c r="M42" s="3">
        <v>710000000</v>
      </c>
      <c r="N42" s="32" t="s">
        <v>64</v>
      </c>
      <c r="O42" s="51" t="s">
        <v>63</v>
      </c>
      <c r="P42" s="163" t="s">
        <v>58</v>
      </c>
      <c r="Q42" s="166"/>
      <c r="R42" s="164" t="s">
        <v>209</v>
      </c>
      <c r="S42" s="169" t="s">
        <v>210</v>
      </c>
      <c r="T42" s="166"/>
      <c r="U42" s="166"/>
      <c r="V42" s="166"/>
      <c r="W42" s="170" t="s">
        <v>208</v>
      </c>
      <c r="X42" s="170">
        <v>409211</v>
      </c>
      <c r="Y42" s="170">
        <f>X42*1.12</f>
        <v>458316.32000000007</v>
      </c>
      <c r="Z42" s="166"/>
      <c r="AA42" s="168">
        <v>2014</v>
      </c>
      <c r="AB42" s="171"/>
    </row>
    <row r="43" spans="1:28">
      <c r="A43" s="9"/>
      <c r="B43" s="73" t="s">
        <v>33</v>
      </c>
      <c r="C43" s="74"/>
      <c r="D43" s="75"/>
      <c r="E43" s="76"/>
      <c r="F43" s="76"/>
      <c r="G43" s="77"/>
      <c r="H43" s="76"/>
      <c r="I43" s="76"/>
      <c r="J43" s="76"/>
      <c r="K43" s="78"/>
      <c r="L43" s="78"/>
      <c r="M43" s="79"/>
      <c r="N43" s="80"/>
      <c r="O43" s="79"/>
      <c r="P43" s="81"/>
      <c r="Q43" s="78"/>
      <c r="R43" s="81"/>
      <c r="S43" s="81"/>
      <c r="T43" s="78"/>
      <c r="U43" s="82"/>
      <c r="V43" s="83"/>
      <c r="W43" s="84"/>
      <c r="X43" s="85">
        <f>SUM(X38:X42)</f>
        <v>107412356</v>
      </c>
      <c r="Y43" s="85">
        <f>SUM(Y38:Y42)</f>
        <v>120301838.72</v>
      </c>
      <c r="Z43" s="84"/>
      <c r="AA43" s="52"/>
      <c r="AB43" s="51"/>
    </row>
    <row r="44" spans="1:28">
      <c r="A44" s="9"/>
      <c r="B44" s="73" t="s">
        <v>41</v>
      </c>
      <c r="C44" s="74"/>
      <c r="D44" s="75"/>
      <c r="E44" s="76"/>
      <c r="F44" s="76"/>
      <c r="G44" s="77"/>
      <c r="H44" s="76"/>
      <c r="I44" s="76"/>
      <c r="J44" s="76"/>
      <c r="K44" s="78"/>
      <c r="L44" s="78"/>
      <c r="M44" s="79"/>
      <c r="N44" s="80"/>
      <c r="O44" s="79"/>
      <c r="P44" s="81"/>
      <c r="Q44" s="78"/>
      <c r="R44" s="81"/>
      <c r="S44" s="81"/>
      <c r="T44" s="78"/>
      <c r="U44" s="82"/>
      <c r="V44" s="83"/>
      <c r="W44" s="84"/>
      <c r="X44" s="85">
        <f>X43+X36</f>
        <v>126299963.14085715</v>
      </c>
      <c r="Y44" s="85">
        <f>Y43+Y36</f>
        <v>141455958.71776</v>
      </c>
      <c r="Z44" s="84"/>
      <c r="AA44" s="52"/>
      <c r="AB44" s="51"/>
    </row>
    <row r="45" spans="1:28">
      <c r="A45" s="9"/>
      <c r="B45" s="58"/>
      <c r="C45" s="59"/>
      <c r="D45" s="60"/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64"/>
      <c r="P45" s="66"/>
      <c r="Q45" s="63"/>
      <c r="R45" s="66"/>
      <c r="S45" s="66"/>
      <c r="T45" s="63"/>
      <c r="U45" s="67"/>
      <c r="V45" s="68"/>
      <c r="W45" s="69"/>
      <c r="X45" s="70"/>
      <c r="Y45" s="70"/>
      <c r="Z45" s="69"/>
      <c r="AA45" s="71"/>
      <c r="AB45" s="64"/>
    </row>
    <row r="46" spans="1:28">
      <c r="Y46" s="49">
        <f>Y23</f>
        <v>99397482.400000006</v>
      </c>
      <c r="Z46" s="72" t="s">
        <v>29</v>
      </c>
    </row>
    <row r="47" spans="1:28">
      <c r="Y47" s="21">
        <f>Y44</f>
        <v>141455958.71776</v>
      </c>
      <c r="Z47" t="s">
        <v>30</v>
      </c>
    </row>
    <row r="48" spans="1:28">
      <c r="Y48" s="21">
        <v>8110011707.0901089</v>
      </c>
    </row>
    <row r="49" spans="24:25">
      <c r="X49" s="21">
        <v>8152070183.4078684</v>
      </c>
      <c r="Y49" s="21">
        <f>Y48-Y46+Y47</f>
        <v>8152070183.4078693</v>
      </c>
    </row>
    <row r="50" spans="24:25">
      <c r="Y50" s="21">
        <f>Y49-X49</f>
        <v>0</v>
      </c>
    </row>
  </sheetData>
  <autoFilter ref="A6:AB44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2014-07-01T04:34:56Z</dcterms:modified>
</cp:coreProperties>
</file>