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Лист1!$A$6:$AB$22</definedName>
  </definedNames>
  <calcPr calcId="145621"/>
</workbook>
</file>

<file path=xl/calcChain.xml><?xml version="1.0" encoding="utf-8"?>
<calcChain xmlns="http://schemas.openxmlformats.org/spreadsheetml/2006/main">
  <c r="Y27" i="1" l="1"/>
  <c r="Y25" i="1" l="1"/>
  <c r="Y24" i="1"/>
  <c r="Y14" i="1"/>
  <c r="X14" i="1"/>
  <c r="Y22" i="1"/>
  <c r="X22" i="1"/>
  <c r="Y21" i="1"/>
  <c r="Y20" i="1"/>
  <c r="X13" i="1"/>
  <c r="Y13" i="1" s="1"/>
  <c r="X12" i="1"/>
  <c r="Y12" i="1" s="1"/>
  <c r="Y19" i="1"/>
  <c r="Y11" i="1"/>
  <c r="Y10" i="1" l="1"/>
  <c r="Y17" i="1"/>
  <c r="Y9" i="1"/>
  <c r="X28" i="1" l="1"/>
</calcChain>
</file>

<file path=xl/sharedStrings.xml><?xml version="1.0" encoding="utf-8"?>
<sst xmlns="http://schemas.openxmlformats.org/spreadsheetml/2006/main" count="206" uniqueCount="101">
  <si>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</si>
  <si>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</si>
  <si>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</si>
  <si>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</si>
  <si>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</si>
  <si>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</si>
  <si>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</si>
  <si>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</si>
  <si>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</si>
  <si>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</si>
  <si>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</si>
  <si>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</si>
  <si>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</si>
  <si>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</si>
  <si>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</si>
  <si>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</si>
  <si>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</si>
  <si>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</si>
  <si>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</si>
  <si>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</si>
  <si>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</si>
  <si>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</si>
  <si>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</si>
  <si>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</si>
  <si>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</si>
  <si>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</si>
  <si>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</si>
  <si>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Включить следующие позиции:</t>
  </si>
  <si>
    <t>Исключить следующие позиции:</t>
  </si>
  <si>
    <t>-</t>
  </si>
  <si>
    <t>+</t>
  </si>
  <si>
    <t>Приложение 1</t>
  </si>
  <si>
    <t>3. Услуги</t>
  </si>
  <si>
    <t>итого по услугам</t>
  </si>
  <si>
    <t>АО "РД "КазМунайГаз"</t>
  </si>
  <si>
    <t>г.Астана, пр.Кабанбай батыра 17</t>
  </si>
  <si>
    <t>ЭОТ</t>
  </si>
  <si>
    <t>г.Астана</t>
  </si>
  <si>
    <t>С даты заключения договора и до 31 декабря 2014 года</t>
  </si>
  <si>
    <t>ОИ</t>
  </si>
  <si>
    <t>авансовый платеж - 0%, оставшаяся часть в течение 30 р.д. с момента подписания акта приема-передачи</t>
  </si>
  <si>
    <t>январь, февраль 2014 года</t>
  </si>
  <si>
    <t>столбец - 11</t>
  </si>
  <si>
    <t>ноябрь, декабрь 2013 года</t>
  </si>
  <si>
    <t>Авансовый платеж - 0%, оставшаяся часть в течение 30 р.д. с момента подписания акта приема-передачи</t>
  </si>
  <si>
    <t>март, апрель 2014 года</t>
  </si>
  <si>
    <t>г.Актау, ИЦ</t>
  </si>
  <si>
    <t>столбец - 11, 14</t>
  </si>
  <si>
    <t>71.12.31.10.00.00.00</t>
  </si>
  <si>
    <t xml:space="preserve">Услуги консультационные в области геологии и геофизики </t>
  </si>
  <si>
    <r>
      <t>Кен орындарын зерттеу жөніндегі геологиялы</t>
    </r>
    <r>
      <rPr>
        <sz val="10"/>
        <rFont val="Calibri"/>
        <family val="2"/>
        <charset val="204"/>
      </rPr>
      <t>қ</t>
    </r>
    <r>
      <rPr>
        <sz val="10"/>
        <rFont val="Times New Roman"/>
        <family val="1"/>
      </rPr>
      <t xml:space="preserve"> ж</t>
    </r>
    <r>
      <rPr>
        <sz val="10"/>
        <rFont val="Calibri"/>
        <family val="2"/>
        <charset val="204"/>
      </rPr>
      <t>ә</t>
    </r>
    <r>
      <rPr>
        <sz val="10"/>
        <rFont val="Times New Roman"/>
        <family val="1"/>
      </rPr>
      <t>не геофизикалы</t>
    </r>
    <r>
      <rPr>
        <sz val="10"/>
        <rFont val="Calibri"/>
        <family val="2"/>
        <charset val="204"/>
      </rPr>
      <t>қ</t>
    </r>
    <r>
      <rPr>
        <sz val="10"/>
        <rFont val="Times New Roman"/>
        <family val="1"/>
      </rPr>
      <t xml:space="preserve">  қосалқы қызметтер</t>
    </r>
  </si>
  <si>
    <r>
      <t>Кен орындарын геологиялы</t>
    </r>
    <r>
      <rPr>
        <sz val="10"/>
        <rFont val="Calibri"/>
        <family val="2"/>
        <charset val="204"/>
      </rPr>
      <t>қ</t>
    </r>
    <r>
      <rPr>
        <sz val="10"/>
        <rFont val="Times New Roman"/>
        <family val="1"/>
      </rPr>
      <t xml:space="preserve"> ж</t>
    </r>
    <r>
      <rPr>
        <sz val="10"/>
        <rFont val="Calibri"/>
        <family val="2"/>
        <charset val="204"/>
      </rPr>
      <t>ә</t>
    </r>
    <r>
      <rPr>
        <sz val="10"/>
        <rFont val="Times New Roman"/>
        <family val="1"/>
      </rPr>
      <t>не геофизикалы</t>
    </r>
    <r>
      <rPr>
        <sz val="10"/>
        <rFont val="Calibri"/>
        <family val="2"/>
        <charset val="204"/>
      </rPr>
      <t>қ</t>
    </r>
    <r>
      <rPr>
        <sz val="10"/>
        <rFont val="Times New Roman"/>
        <family val="1"/>
      </rPr>
      <t xml:space="preserve"> зерттеу жөніндег</t>
    </r>
    <r>
      <rPr>
        <sz val="10"/>
        <rFont val="Calibri"/>
        <family val="2"/>
        <charset val="204"/>
      </rPr>
      <t>i</t>
    </r>
    <r>
      <rPr>
        <sz val="10"/>
        <rFont val="Times New Roman"/>
        <family val="1"/>
      </rPr>
      <t xml:space="preserve"> консультациялы</t>
    </r>
    <r>
      <rPr>
        <sz val="10"/>
        <rFont val="Calibri"/>
        <family val="2"/>
        <charset val="204"/>
      </rPr>
      <t>қ</t>
    </r>
    <r>
      <rPr>
        <sz val="10"/>
        <rFont val="Times New Roman"/>
        <family val="1"/>
      </rPr>
      <t xml:space="preserve"> қызметтер</t>
    </r>
  </si>
  <si>
    <t>авансовый платеж - 30%, оставшаяся часть в течение 30 рабочих дней с момента подписания акта приема-передачи</t>
  </si>
  <si>
    <t>Услуги по проведению переобработки фондовых геолого-геофизических материалов</t>
  </si>
  <si>
    <t>Қорлардың геология-геофизикалық мәліметтерін қайта өндеу жұиыстарын қызметтері</t>
  </si>
  <si>
    <t>ДРГ</t>
  </si>
  <si>
    <t>101-1 У</t>
  </si>
  <si>
    <t>ДОТиОС</t>
  </si>
  <si>
    <t>65.12.11.00.00.00.01</t>
  </si>
  <si>
    <t>Услуги по страхованию от несчастных случаев</t>
  </si>
  <si>
    <t>Жазатайым оқиғалардан сақтандыру жөніндегі қызмет көрсетулер.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</si>
  <si>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</si>
  <si>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Жұмысшының жұмыс атқару кезінде өмірімен денсаулығына келтірген зияны үшін жұмыс беруші жұмысшының азаматтық-құқықтық жауапкершілігін сақтандыру</t>
  </si>
  <si>
    <t xml:space="preserve"> авансовый платеж - 100%</t>
  </si>
  <si>
    <t>Услуги по обязательному страхованию гражданско-правовой ответственности работодателя за причинение вреда жизни и здоровью работника
(132 человек)</t>
  </si>
  <si>
    <t>Жұмысшылар мен қызметкерлердің еңбек міндеттерін атқару кезінде өмірімен денсаулығына келтірген зияны үшін жұмыс берушінің жауапкершілігін міндетті сақтандыру (132 адам)</t>
  </si>
  <si>
    <t>12 календарных месяцев, с момента заключения договора</t>
  </si>
  <si>
    <t>142 У</t>
  </si>
  <si>
    <t>апрель 2014 года</t>
  </si>
  <si>
    <t>переходящий 04.2014-04.2015</t>
  </si>
  <si>
    <t>апрель, май 2014 года</t>
  </si>
  <si>
    <r>
      <t>Кен орындарын зерттеу жөніндегі геологиялы</t>
    </r>
    <r>
      <rPr>
        <sz val="10"/>
        <color rgb="FFFF0000"/>
        <rFont val="Calibri"/>
        <family val="2"/>
        <charset val="204"/>
      </rPr>
      <t>қ</t>
    </r>
    <r>
      <rPr>
        <sz val="10"/>
        <color rgb="FFFF0000"/>
        <rFont val="Times New Roman"/>
        <family val="1"/>
      </rPr>
      <t xml:space="preserve"> ж</t>
    </r>
    <r>
      <rPr>
        <sz val="10"/>
        <color rgb="FFFF0000"/>
        <rFont val="Calibri"/>
        <family val="2"/>
        <charset val="204"/>
      </rPr>
      <t>ә</t>
    </r>
    <r>
      <rPr>
        <sz val="10"/>
        <color rgb="FFFF0000"/>
        <rFont val="Times New Roman"/>
        <family val="1"/>
      </rPr>
      <t>не геофизикалы</t>
    </r>
    <r>
      <rPr>
        <sz val="10"/>
        <color rgb="FFFF0000"/>
        <rFont val="Calibri"/>
        <family val="2"/>
        <charset val="204"/>
      </rPr>
      <t>қ</t>
    </r>
    <r>
      <rPr>
        <sz val="10"/>
        <color rgb="FFFF0000"/>
        <rFont val="Times New Roman"/>
        <family val="1"/>
      </rPr>
      <t xml:space="preserve">  қосалқы қызметтер</t>
    </r>
  </si>
  <si>
    <r>
      <t>Кен орындарын геологиялы</t>
    </r>
    <r>
      <rPr>
        <sz val="10"/>
        <color rgb="FFFF0000"/>
        <rFont val="Calibri"/>
        <family val="2"/>
        <charset val="204"/>
      </rPr>
      <t>қ</t>
    </r>
    <r>
      <rPr>
        <sz val="10"/>
        <color rgb="FFFF0000"/>
        <rFont val="Times New Roman"/>
        <family val="1"/>
      </rPr>
      <t xml:space="preserve"> ж</t>
    </r>
    <r>
      <rPr>
        <sz val="10"/>
        <color rgb="FFFF0000"/>
        <rFont val="Calibri"/>
        <family val="2"/>
        <charset val="204"/>
      </rPr>
      <t>ә</t>
    </r>
    <r>
      <rPr>
        <sz val="10"/>
        <color rgb="FFFF0000"/>
        <rFont val="Times New Roman"/>
        <family val="1"/>
      </rPr>
      <t>не геофизикалы</t>
    </r>
    <r>
      <rPr>
        <sz val="10"/>
        <color rgb="FFFF0000"/>
        <rFont val="Calibri"/>
        <family val="2"/>
        <charset val="204"/>
      </rPr>
      <t>қ</t>
    </r>
    <r>
      <rPr>
        <sz val="10"/>
        <color rgb="FFFF0000"/>
        <rFont val="Times New Roman"/>
        <family val="1"/>
      </rPr>
      <t xml:space="preserve"> зерттеу жөніндег</t>
    </r>
    <r>
      <rPr>
        <sz val="10"/>
        <color rgb="FFFF0000"/>
        <rFont val="Calibri"/>
        <family val="2"/>
        <charset val="204"/>
      </rPr>
      <t>i</t>
    </r>
    <r>
      <rPr>
        <sz val="10"/>
        <color rgb="FFFF0000"/>
        <rFont val="Times New Roman"/>
        <family val="1"/>
      </rPr>
      <t xml:space="preserve"> консультациялы</t>
    </r>
    <r>
      <rPr>
        <sz val="10"/>
        <color rgb="FFFF0000"/>
        <rFont val="Calibri"/>
        <family val="2"/>
        <charset val="204"/>
      </rPr>
      <t>қ</t>
    </r>
    <r>
      <rPr>
        <sz val="10"/>
        <color rgb="FFFF0000"/>
        <rFont val="Times New Roman"/>
        <family val="1"/>
      </rPr>
      <t xml:space="preserve"> қызметтер</t>
    </r>
  </si>
  <si>
    <t>V изменения и дополнения в План закупок товаров, работ и услуг  АО «РД «КазМунайГаз» на 2014 год</t>
  </si>
  <si>
    <t>104 У</t>
  </si>
  <si>
    <t>73.12.19.30.30.00.00</t>
  </si>
  <si>
    <t>Услуги по подготовке и размещению информационных материалов в сети Интернет</t>
  </si>
  <si>
    <t>Ғаламтор желісіне ақпараттық материалдарды дайындау және орналастыру бойынша қызметтер</t>
  </si>
  <si>
    <t xml:space="preserve">Услуги по интенсификации PR деятельности компании в интернет пространстве.                                                                 Работа с Интернет-ресурсами, обеспечение эффективного мониторинга информационных материалов в доменных зонах KZ, RU, COM, ORG в круглосуточном режиме. </t>
  </si>
  <si>
    <t xml:space="preserve">Интернет кеңістігінде компанияның PR-қызметін қарқындату.                             Интернет ресурстарымен жұмыс жүргізу, KZ домендік аймақтарында ақпараттық материалдардың тиімді мониторингін қамтамасыз ету. </t>
  </si>
  <si>
    <t>ДСО</t>
  </si>
  <si>
    <t>104-1 У</t>
  </si>
  <si>
    <t>столбец - 21</t>
  </si>
  <si>
    <t>142-1 У</t>
  </si>
  <si>
    <t>С даты заключения договора и до 30 ноября 2014 года</t>
  </si>
  <si>
    <t>101-2 У</t>
  </si>
  <si>
    <t>65 У</t>
  </si>
  <si>
    <t>61.10.11.06.01.00.00</t>
  </si>
  <si>
    <t>Услуги телефонной связи</t>
  </si>
  <si>
    <t>Телефон байланысы қызметі</t>
  </si>
  <si>
    <t>Услуги фиксированной местной, междугородней, международной телефонной связи  - доступ и пользование</t>
  </si>
  <si>
    <t>Бекітілген жергілікті, қалааралық, халықаралық телефон байланысы қызметі – қол жеткізу және пайдалану</t>
  </si>
  <si>
    <t>Услуги организации оперативной производственной связи Билайн</t>
  </si>
  <si>
    <t>Билайн жедел өндірістік байланысын ұйымдастыру жөніндегі қызмет көрсетулер</t>
  </si>
  <si>
    <t>66 У</t>
  </si>
  <si>
    <t>Услуги организации оперативной производственной связи Кселл</t>
  </si>
  <si>
    <t>Кселл жедел өндірістік байланысын ұйымдастыру жөніндегі қызмет көрсетулер</t>
  </si>
  <si>
    <t>ДИТ</t>
  </si>
  <si>
    <t>65-1 У</t>
  </si>
  <si>
    <t>66-1 У</t>
  </si>
  <si>
    <t>к приказу АО "РД "КазМунайГаз" № 85/П от 09.04.2014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</si>
</sst>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\$#,##0_);[Red]&quot;($&quot;#,##0\)"/>
    <numFmt numFmtId="170" formatCode="\+0.0;\-0.0"/>
    <numFmt numFmtId="171" formatCode="\+0.0%;\-0.0%"/>
    <numFmt numFmtId="172" formatCode="_-* #,##0.00&quot;р.&quot;_-;\-* #,##0.00&quot;р.&quot;_-;_-* \-??&quot;р.&quot;_-;_-@_-"/>
    <numFmt numFmtId="173" formatCode="General_)"/>
    <numFmt numFmtId="174" formatCode="_-* #,##0_р_._-;\-* #,##0_р_._-;_-* \-_р_._-;_-@_-"/>
    <numFmt numFmtId="175" formatCode="_-* #,##0.00_р_._-;\-* #,##0.00_р_._-;_-* \-??_р_._-;_-@_-"/>
    <numFmt numFmtId="176" formatCode="0.0"/>
    <numFmt numFmtId="177" formatCode="_-* #,##0.00\ [$€]_-;\-* #,##0.00\ [$€]_-;_-* &quot;-&quot;??\ [$€]_-;_-@_-"/>
    <numFmt numFmtId="178" formatCode="&quot;€&quot;#,##0;[Red]\-&quot;€&quot;#,##0"/>
    <numFmt numFmtId="179" formatCode="#,##0.00_ ;[Red]\-#,##0.00\ 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rgb="FFFF0000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</font>
    <font>
      <sz val="10"/>
      <color rgb="FFFF0000"/>
      <name val="Calibri"/>
      <family val="2"/>
      <charset val="204"/>
    </font>
    <font>
      <sz val="10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71">
    <xf numFmtId="0" fontId="0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8" fillId="0" borderId="0"/>
    <xf numFmtId="0" fontId="20" fillId="0" borderId="0"/>
    <xf numFmtId="0" fontId="13" fillId="0" borderId="0"/>
    <xf numFmtId="0" fontId="18" fillId="0" borderId="0"/>
    <xf numFmtId="168" fontId="2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20" fillId="0" borderId="0"/>
    <xf numFmtId="0" fontId="19" fillId="0" borderId="0"/>
    <xf numFmtId="0" fontId="19" fillId="0" borderId="0"/>
    <xf numFmtId="0" fontId="12" fillId="0" borderId="0"/>
    <xf numFmtId="0" fontId="18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24" fillId="0" borderId="0"/>
    <xf numFmtId="172" fontId="31" fillId="0" borderId="0">
      <protection locked="0"/>
    </xf>
    <xf numFmtId="172" fontId="31" fillId="0" borderId="0">
      <protection locked="0"/>
    </xf>
    <xf numFmtId="172" fontId="31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1" fillId="0" borderId="3">
      <protection locked="0"/>
    </xf>
    <xf numFmtId="176" fontId="21" fillId="0" borderId="4" applyFont="0" applyFill="0" applyBorder="0" applyAlignment="0" applyProtection="0">
      <alignment horizontal="center"/>
    </xf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2" fontId="21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69" fontId="25" fillId="0" borderId="0" applyFill="0" applyBorder="0" applyAlignment="0" applyProtection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4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26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27" fillId="0" borderId="0"/>
    <xf numFmtId="170" fontId="26" fillId="0" borderId="0"/>
    <xf numFmtId="171" fontId="26" fillId="0" borderId="0"/>
    <xf numFmtId="0" fontId="27" fillId="0" borderId="0" applyNumberFormat="0">
      <alignment horizontal="left"/>
    </xf>
    <xf numFmtId="40" fontId="18" fillId="19" borderId="5"/>
    <xf numFmtId="40" fontId="18" fillId="20" borderId="1"/>
    <xf numFmtId="40" fontId="18" fillId="21" borderId="5"/>
    <xf numFmtId="40" fontId="18" fillId="22" borderId="1"/>
    <xf numFmtId="49" fontId="28" fillId="23" borderId="6">
      <alignment horizontal="center"/>
    </xf>
    <xf numFmtId="49" fontId="28" fillId="24" borderId="6">
      <alignment horizontal="center"/>
    </xf>
    <xf numFmtId="49" fontId="18" fillId="23" borderId="6">
      <alignment horizontal="center"/>
    </xf>
    <xf numFmtId="49" fontId="18" fillId="24" borderId="6">
      <alignment horizontal="center"/>
    </xf>
    <xf numFmtId="49" fontId="29" fillId="0" borderId="0"/>
    <xf numFmtId="0" fontId="18" fillId="25" borderId="5"/>
    <xf numFmtId="0" fontId="18" fillId="26" borderId="1"/>
    <xf numFmtId="39" fontId="18" fillId="19" borderId="5"/>
    <xf numFmtId="40" fontId="18" fillId="20" borderId="1"/>
    <xf numFmtId="39" fontId="18" fillId="20" borderId="1"/>
    <xf numFmtId="40" fontId="18" fillId="21" borderId="5"/>
    <xf numFmtId="40" fontId="18" fillId="21" borderId="5"/>
    <xf numFmtId="40" fontId="18" fillId="22" borderId="1"/>
    <xf numFmtId="40" fontId="18" fillId="22" borderId="1"/>
    <xf numFmtId="49" fontId="28" fillId="23" borderId="6">
      <alignment vertical="center"/>
    </xf>
    <xf numFmtId="49" fontId="28" fillId="24" borderId="6">
      <alignment vertical="center"/>
    </xf>
    <xf numFmtId="49" fontId="29" fillId="23" borderId="6">
      <alignment vertical="center"/>
    </xf>
    <xf numFmtId="49" fontId="29" fillId="24" borderId="6">
      <alignment vertical="center"/>
    </xf>
    <xf numFmtId="49" fontId="18" fillId="0" borderId="0">
      <alignment horizontal="right"/>
    </xf>
    <xf numFmtId="49" fontId="30" fillId="0" borderId="1">
      <alignment horizontal="right"/>
    </xf>
    <xf numFmtId="49" fontId="30" fillId="0" borderId="5">
      <alignment horizontal="right"/>
    </xf>
    <xf numFmtId="39" fontId="18" fillId="27" borderId="5"/>
    <xf numFmtId="40" fontId="18" fillId="28" borderId="1"/>
    <xf numFmtId="0" fontId="21" fillId="0" borderId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32" borderId="0" applyNumberFormat="0" applyBorder="0" applyAlignment="0" applyProtection="0"/>
    <xf numFmtId="173" fontId="24" fillId="0" borderId="7">
      <protection locked="0"/>
    </xf>
    <xf numFmtId="0" fontId="40" fillId="11" borderId="8" applyNumberFormat="0" applyAlignment="0" applyProtection="0"/>
    <xf numFmtId="0" fontId="41" fillId="13" borderId="9" applyNumberFormat="0" applyAlignment="0" applyProtection="0"/>
    <xf numFmtId="0" fontId="42" fillId="13" borderId="8" applyNumberFormat="0" applyAlignment="0" applyProtection="0"/>
    <xf numFmtId="167" fontId="18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173" fontId="32" fillId="33" borderId="7"/>
    <xf numFmtId="0" fontId="37" fillId="0" borderId="13" applyNumberFormat="0" applyFill="0" applyAlignment="0" applyProtection="0"/>
    <xf numFmtId="0" fontId="18" fillId="0" borderId="0"/>
    <xf numFmtId="0" fontId="43" fillId="34" borderId="14" applyNumberFormat="0" applyAlignment="0" applyProtection="0"/>
    <xf numFmtId="0" fontId="5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33" fillId="0" borderId="0"/>
    <xf numFmtId="0" fontId="33" fillId="0" borderId="0"/>
    <xf numFmtId="0" fontId="18" fillId="0" borderId="0"/>
    <xf numFmtId="0" fontId="34" fillId="0" borderId="0"/>
    <xf numFmtId="0" fontId="33" fillId="0" borderId="0"/>
    <xf numFmtId="0" fontId="18" fillId="0" borderId="0"/>
    <xf numFmtId="0" fontId="11" fillId="0" borderId="0"/>
    <xf numFmtId="0" fontId="18" fillId="0" borderId="0"/>
    <xf numFmtId="0" fontId="21" fillId="0" borderId="0"/>
    <xf numFmtId="0" fontId="35" fillId="0" borderId="0"/>
    <xf numFmtId="0" fontId="18" fillId="0" borderId="0"/>
    <xf numFmtId="0" fontId="35" fillId="0" borderId="0"/>
    <xf numFmtId="0" fontId="14" fillId="0" borderId="0"/>
    <xf numFmtId="0" fontId="22" fillId="0" borderId="0"/>
    <xf numFmtId="0" fontId="34" fillId="0" borderId="0"/>
    <xf numFmtId="0" fontId="22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18" fillId="0" borderId="0"/>
    <xf numFmtId="0" fontId="14" fillId="0" borderId="0"/>
    <xf numFmtId="0" fontId="24" fillId="0" borderId="0"/>
    <xf numFmtId="0" fontId="18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45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8" fillId="10" borderId="15" applyNumberFormat="0" applyFont="0" applyAlignment="0" applyProtection="0"/>
    <xf numFmtId="9" fontId="25" fillId="0" borderId="0" applyFill="0" applyBorder="0" applyAlignment="0" applyProtection="0"/>
    <xf numFmtId="0" fontId="47" fillId="0" borderId="16" applyNumberFormat="0" applyFill="0" applyAlignment="0" applyProtection="0"/>
    <xf numFmtId="0" fontId="26" fillId="0" borderId="0"/>
    <xf numFmtId="0" fontId="24" fillId="0" borderId="0">
      <alignment vertical="top" wrapText="1"/>
    </xf>
    <xf numFmtId="0" fontId="48" fillId="0" borderId="0" applyNumberFormat="0" applyFill="0" applyBorder="0" applyAlignment="0" applyProtection="0"/>
    <xf numFmtId="174" fontId="25" fillId="0" borderId="0" applyFill="0" applyBorder="0" applyAlignment="0" applyProtection="0"/>
    <xf numFmtId="175" fontId="25" fillId="0" borderId="0" applyFill="0" applyBorder="0" applyAlignment="0" applyProtection="0"/>
    <xf numFmtId="43" fontId="14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25" fillId="0" borderId="0" applyFill="0" applyBorder="0" applyAlignment="0" applyProtection="0"/>
    <xf numFmtId="17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49" fillId="7" borderId="0" applyNumberFormat="0" applyBorder="0" applyAlignment="0" applyProtection="0"/>
    <xf numFmtId="172" fontId="31" fillId="0" borderId="0">
      <protection locked="0"/>
    </xf>
    <xf numFmtId="0" fontId="10" fillId="0" borderId="0"/>
    <xf numFmtId="0" fontId="18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0" fontId="8" fillId="0" borderId="0"/>
    <xf numFmtId="0" fontId="55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55" fillId="0" borderId="0"/>
    <xf numFmtId="0" fontId="18" fillId="0" borderId="0"/>
    <xf numFmtId="44" fontId="6" fillId="0" borderId="0" applyFont="0" applyFill="0" applyBorder="0" applyAlignment="0" applyProtection="0"/>
    <xf numFmtId="0" fontId="6" fillId="0" borderId="0"/>
    <xf numFmtId="175" fontId="25" fillId="0" borderId="0" applyFill="0" applyBorder="0" applyAlignment="0" applyProtection="0"/>
    <xf numFmtId="0" fontId="5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/>
    <xf numFmtId="0" fontId="2" fillId="0" borderId="0"/>
    <xf numFmtId="0" fontId="21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19" fillId="0" borderId="0"/>
    <xf numFmtId="0" fontId="19" fillId="0" borderId="0"/>
  </cellStyleXfs>
  <cellXfs count="109">
    <xf numFmtId="0" fontId="0" fillId="0" borderId="0" xfId="0"/>
    <xf numFmtId="0" fontId="16" fillId="0" borderId="1" xfId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14" fontId="16" fillId="0" borderId="1" xfId="1" applyNumberFormat="1" applyFont="1" applyFill="1" applyBorder="1" applyAlignment="1">
      <alignment horizontal="left" vertical="center"/>
    </xf>
    <xf numFmtId="14" fontId="15" fillId="0" borderId="0" xfId="1" applyNumberFormat="1" applyFont="1" applyFill="1" applyBorder="1" applyAlignment="1">
      <alignment horizontal="center" vertical="center" wrapText="1"/>
    </xf>
    <xf numFmtId="0" fontId="17" fillId="0" borderId="1" xfId="14" applyFont="1" applyBorder="1" applyAlignment="1">
      <alignment horizontal="center" vertical="center" wrapText="1"/>
    </xf>
    <xf numFmtId="0" fontId="17" fillId="0" borderId="1" xfId="17" applyFont="1" applyFill="1" applyBorder="1" applyAlignment="1">
      <alignment horizontal="center" vertical="center" wrapText="1"/>
    </xf>
    <xf numFmtId="0" fontId="17" fillId="2" borderId="1" xfId="17" applyFont="1" applyFill="1" applyBorder="1" applyAlignment="1">
      <alignment horizontal="center" vertical="center" wrapText="1"/>
    </xf>
    <xf numFmtId="0" fontId="17" fillId="0" borderId="1" xfId="14" applyFont="1" applyBorder="1" applyAlignment="1">
      <alignment horizontal="center" vertical="center"/>
    </xf>
    <xf numFmtId="0" fontId="17" fillId="0" borderId="1" xfId="17" applyFont="1" applyBorder="1" applyAlignment="1">
      <alignment horizontal="center" vertical="center" wrapText="1"/>
    </xf>
    <xf numFmtId="0" fontId="17" fillId="0" borderId="1" xfId="14" applyFont="1" applyBorder="1" applyAlignment="1">
      <alignment horizontal="center"/>
    </xf>
    <xf numFmtId="0" fontId="18" fillId="0" borderId="1" xfId="17" applyFont="1" applyFill="1" applyBorder="1" applyAlignment="1">
      <alignment horizontal="center" vertical="center" wrapText="1"/>
    </xf>
    <xf numFmtId="0" fontId="17" fillId="0" borderId="2" xfId="14" applyFont="1" applyBorder="1" applyAlignment="1">
      <alignment horizontal="center"/>
    </xf>
    <xf numFmtId="0" fontId="17" fillId="0" borderId="1" xfId="14" applyFont="1" applyBorder="1"/>
    <xf numFmtId="14" fontId="23" fillId="0" borderId="1" xfId="1" applyNumberFormat="1" applyFont="1" applyFill="1" applyBorder="1" applyAlignment="1">
      <alignment horizontal="left" vertical="center"/>
    </xf>
    <xf numFmtId="4" fontId="23" fillId="0" borderId="1" xfId="14" applyNumberFormat="1" applyFont="1" applyBorder="1" applyAlignment="1">
      <alignment horizontal="center" vertical="center"/>
    </xf>
    <xf numFmtId="4" fontId="0" fillId="0" borderId="0" xfId="0" applyNumberFormat="1"/>
    <xf numFmtId="0" fontId="54" fillId="0" borderId="0" xfId="0" applyFont="1"/>
    <xf numFmtId="0" fontId="17" fillId="0" borderId="1" xfId="14" applyFont="1" applyBorder="1" applyAlignment="1">
      <alignment horizontal="center" vertical="center" wrapText="1"/>
    </xf>
    <xf numFmtId="0" fontId="17" fillId="2" borderId="1" xfId="17" applyFont="1" applyFill="1" applyBorder="1" applyAlignment="1">
      <alignment horizontal="center" vertical="center" wrapText="1"/>
    </xf>
    <xf numFmtId="0" fontId="17" fillId="0" borderId="1" xfId="14" applyFont="1" applyBorder="1" applyAlignment="1">
      <alignment horizontal="center" vertical="center"/>
    </xf>
    <xf numFmtId="0" fontId="17" fillId="0" borderId="1" xfId="17" applyFont="1" applyFill="1" applyBorder="1" applyAlignment="1">
      <alignment horizontal="center" vertical="center" wrapText="1"/>
    </xf>
    <xf numFmtId="0" fontId="17" fillId="0" borderId="1" xfId="17" applyFont="1" applyBorder="1" applyAlignment="1">
      <alignment horizontal="center" vertical="center" wrapText="1"/>
    </xf>
    <xf numFmtId="0" fontId="17" fillId="0" borderId="1" xfId="14" applyFont="1" applyBorder="1" applyAlignment="1">
      <alignment horizontal="center"/>
    </xf>
    <xf numFmtId="0" fontId="18" fillId="0" borderId="1" xfId="17" applyFont="1" applyFill="1" applyBorder="1" applyAlignment="1">
      <alignment horizontal="center" vertical="center" wrapText="1"/>
    </xf>
    <xf numFmtId="0" fontId="17" fillId="0" borderId="1" xfId="14" applyFont="1" applyBorder="1"/>
    <xf numFmtId="4" fontId="16" fillId="0" borderId="1" xfId="14" applyNumberFormat="1" applyFont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 wrapText="1"/>
    </xf>
    <xf numFmtId="0" fontId="17" fillId="2" borderId="2" xfId="14" applyFont="1" applyFill="1" applyBorder="1" applyAlignment="1">
      <alignment horizontal="center" vertical="center" wrapText="1"/>
    </xf>
    <xf numFmtId="0" fontId="57" fillId="0" borderId="18" xfId="13" applyFont="1" applyBorder="1" applyAlignment="1">
      <alignment horizontal="center" vertical="top" wrapText="1"/>
    </xf>
    <xf numFmtId="0" fontId="57" fillId="0" borderId="19" xfId="13" applyFont="1" applyBorder="1" applyAlignment="1">
      <alignment horizontal="center" vertical="top" wrapText="1"/>
    </xf>
    <xf numFmtId="0" fontId="58" fillId="2" borderId="1" xfId="20" applyNumberFormat="1" applyFont="1" applyFill="1" applyBorder="1" applyAlignment="1">
      <alignment horizontal="center" vertical="center" wrapText="1"/>
    </xf>
    <xf numFmtId="49" fontId="58" fillId="2" borderId="1" xfId="267" applyNumberFormat="1" applyFont="1" applyFill="1" applyBorder="1" applyAlignment="1">
      <alignment horizontal="center" vertical="center" wrapText="1"/>
    </xf>
    <xf numFmtId="0" fontId="58" fillId="2" borderId="1" xfId="267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0" fontId="58" fillId="2" borderId="1" xfId="14" applyFont="1" applyFill="1" applyBorder="1" applyAlignment="1">
      <alignment horizontal="center" vertical="center" wrapText="1"/>
    </xf>
    <xf numFmtId="0" fontId="58" fillId="2" borderId="1" xfId="20" applyFont="1" applyFill="1" applyBorder="1" applyAlignment="1">
      <alignment horizontal="center" vertical="center" wrapText="1"/>
    </xf>
    <xf numFmtId="0" fontId="58" fillId="0" borderId="1" xfId="20" applyFont="1" applyFill="1" applyBorder="1" applyAlignment="1">
      <alignment horizontal="center" vertical="center" wrapText="1"/>
    </xf>
    <xf numFmtId="0" fontId="58" fillId="2" borderId="1" xfId="2" applyFont="1" applyFill="1" applyBorder="1" applyAlignment="1">
      <alignment horizontal="center" vertical="center" wrapText="1"/>
    </xf>
    <xf numFmtId="3" fontId="58" fillId="2" borderId="1" xfId="14" applyNumberFormat="1" applyFont="1" applyFill="1" applyBorder="1" applyAlignment="1">
      <alignment horizontal="center" vertical="center" wrapText="1"/>
    </xf>
    <xf numFmtId="0" fontId="58" fillId="2" borderId="1" xfId="14" applyNumberFormat="1" applyFont="1" applyFill="1" applyBorder="1" applyAlignment="1">
      <alignment horizontal="center" vertical="center" wrapText="1"/>
    </xf>
    <xf numFmtId="0" fontId="58" fillId="0" borderId="1" xfId="14" applyFont="1" applyBorder="1"/>
    <xf numFmtId="3" fontId="23" fillId="2" borderId="1" xfId="14" applyNumberFormat="1" applyFont="1" applyFill="1" applyBorder="1" applyAlignment="1">
      <alignment horizontal="center" vertical="center"/>
    </xf>
    <xf numFmtId="0" fontId="58" fillId="2" borderId="2" xfId="14" applyFont="1" applyFill="1" applyBorder="1" applyAlignment="1">
      <alignment horizontal="center" vertical="center" wrapText="1"/>
    </xf>
    <xf numFmtId="0" fontId="58" fillId="0" borderId="1" xfId="14" applyFont="1" applyBorder="1" applyAlignment="1">
      <alignment horizontal="center" vertical="center" wrapText="1"/>
    </xf>
    <xf numFmtId="3" fontId="59" fillId="0" borderId="0" xfId="0" applyNumberFormat="1" applyFont="1"/>
    <xf numFmtId="0" fontId="58" fillId="0" borderId="1" xfId="2" applyFont="1" applyFill="1" applyBorder="1" applyAlignment="1">
      <alignment horizontal="center" vertical="center" wrapText="1"/>
    </xf>
    <xf numFmtId="0" fontId="58" fillId="2" borderId="2" xfId="0" applyFont="1" applyFill="1" applyBorder="1" applyAlignment="1">
      <alignment horizontal="center" vertical="center" wrapText="1"/>
    </xf>
    <xf numFmtId="3" fontId="17" fillId="0" borderId="1" xfId="14" applyNumberFormat="1" applyFont="1" applyFill="1" applyBorder="1" applyAlignment="1">
      <alignment horizontal="center" vertical="center" wrapText="1"/>
    </xf>
    <xf numFmtId="3" fontId="58" fillId="0" borderId="1" xfId="14" applyNumberFormat="1" applyFont="1" applyFill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17" fillId="0" borderId="1" xfId="14" applyFont="1" applyFill="1" applyBorder="1" applyAlignment="1">
      <alignment horizontal="center" vertical="center" wrapText="1"/>
    </xf>
    <xf numFmtId="49" fontId="60" fillId="0" borderId="1" xfId="268" applyNumberFormat="1" applyFont="1" applyFill="1" applyBorder="1" applyAlignment="1">
      <alignment horizontal="center" vertical="center" wrapText="1"/>
    </xf>
    <xf numFmtId="0" fontId="17" fillId="0" borderId="1" xfId="15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36" borderId="1" xfId="0" applyFont="1" applyFill="1" applyBorder="1" applyAlignment="1">
      <alignment horizontal="center" vertical="center" wrapText="1"/>
    </xf>
    <xf numFmtId="3" fontId="17" fillId="36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179" fontId="17" fillId="21" borderId="1" xfId="91" applyNumberFormat="1" applyFont="1" applyBorder="1" applyAlignment="1">
      <alignment horizontal="center" vertical="center"/>
    </xf>
    <xf numFmtId="0" fontId="17" fillId="0" borderId="1" xfId="13" applyFont="1" applyBorder="1" applyAlignment="1">
      <alignment horizontal="center" vertical="center" wrapText="1"/>
    </xf>
    <xf numFmtId="3" fontId="17" fillId="0" borderId="1" xfId="16" applyNumberFormat="1" applyFont="1" applyFill="1" applyBorder="1" applyAlignment="1">
      <alignment horizontal="center" vertical="center" wrapText="1"/>
    </xf>
    <xf numFmtId="0" fontId="17" fillId="0" borderId="1" xfId="16" applyNumberFormat="1" applyFont="1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8" fillId="0" borderId="1" xfId="14" applyFont="1" applyFill="1" applyBorder="1" applyAlignment="1">
      <alignment horizontal="center" vertical="center" wrapText="1"/>
    </xf>
    <xf numFmtId="49" fontId="58" fillId="0" borderId="1" xfId="268" applyNumberFormat="1" applyFont="1" applyFill="1" applyBorder="1" applyAlignment="1">
      <alignment horizontal="center" vertical="center" wrapText="1"/>
    </xf>
    <xf numFmtId="0" fontId="58" fillId="0" borderId="1" xfId="15" applyFont="1" applyFill="1" applyBorder="1" applyAlignment="1">
      <alignment horizontal="center" vertical="center" wrapText="1"/>
    </xf>
    <xf numFmtId="0" fontId="58" fillId="0" borderId="1" xfId="14" applyFont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 wrapText="1"/>
    </xf>
    <xf numFmtId="0" fontId="58" fillId="36" borderId="1" xfId="0" applyFont="1" applyFill="1" applyBorder="1" applyAlignment="1">
      <alignment horizontal="center" vertical="center" wrapText="1"/>
    </xf>
    <xf numFmtId="3" fontId="58" fillId="36" borderId="1" xfId="0" applyNumberFormat="1" applyFont="1" applyFill="1" applyBorder="1" applyAlignment="1">
      <alignment horizontal="center" vertical="center" wrapText="1"/>
    </xf>
    <xf numFmtId="4" fontId="58" fillId="0" borderId="1" xfId="0" applyNumberFormat="1" applyFont="1" applyBorder="1" applyAlignment="1">
      <alignment horizontal="center" vertical="center"/>
    </xf>
    <xf numFmtId="179" fontId="58" fillId="21" borderId="1" xfId="91" applyNumberFormat="1" applyFont="1" applyBorder="1" applyAlignment="1">
      <alignment horizontal="center" vertical="center"/>
    </xf>
    <xf numFmtId="0" fontId="58" fillId="0" borderId="1" xfId="13" applyFont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14" fontId="63" fillId="0" borderId="0" xfId="1" applyNumberFormat="1" applyFont="1" applyFill="1" applyBorder="1" applyAlignment="1">
      <alignment horizontal="center" vertical="center" wrapText="1"/>
    </xf>
    <xf numFmtId="0" fontId="58" fillId="0" borderId="1" xfId="4" applyFont="1" applyFill="1" applyBorder="1" applyAlignment="1">
      <alignment horizontal="center" vertical="center" wrapText="1"/>
    </xf>
    <xf numFmtId="0" fontId="58" fillId="2" borderId="1" xfId="4" applyFont="1" applyFill="1" applyBorder="1" applyAlignment="1">
      <alignment horizontal="center" vertical="center"/>
    </xf>
    <xf numFmtId="3" fontId="58" fillId="0" borderId="1" xfId="16" applyNumberFormat="1" applyFont="1" applyFill="1" applyBorder="1" applyAlignment="1">
      <alignment horizontal="center" vertical="center" wrapText="1"/>
    </xf>
    <xf numFmtId="3" fontId="58" fillId="0" borderId="1" xfId="4" applyNumberFormat="1" applyFont="1" applyFill="1" applyBorder="1" applyAlignment="1">
      <alignment horizontal="center" vertical="center" wrapText="1"/>
    </xf>
    <xf numFmtId="0" fontId="58" fillId="0" borderId="1" xfId="16" applyNumberFormat="1" applyFont="1" applyFill="1" applyBorder="1" applyAlignment="1">
      <alignment horizontal="center" vertical="center"/>
    </xf>
    <xf numFmtId="3" fontId="17" fillId="0" borderId="1" xfId="4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49" fontId="23" fillId="0" borderId="1" xfId="1" applyNumberFormat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vertical="center" wrapText="1"/>
    </xf>
    <xf numFmtId="4" fontId="23" fillId="0" borderId="1" xfId="1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/>
    </xf>
    <xf numFmtId="0" fontId="17" fillId="0" borderId="1" xfId="16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" xfId="178" applyNumberFormat="1" applyFont="1" applyFill="1" applyBorder="1" applyAlignment="1">
      <alignment horizontal="center" vertical="center" wrapText="1"/>
    </xf>
    <xf numFmtId="0" fontId="17" fillId="0" borderId="1" xfId="269" applyFont="1" applyFill="1" applyBorder="1" applyAlignment="1">
      <alignment horizontal="center" vertical="center" wrapText="1"/>
    </xf>
    <xf numFmtId="9" fontId="17" fillId="0" borderId="1" xfId="270" applyNumberFormat="1" applyFont="1" applyFill="1" applyBorder="1" applyAlignment="1">
      <alignment horizontal="center" vertical="center" wrapText="1"/>
    </xf>
    <xf numFmtId="49" fontId="17" fillId="0" borderId="1" xfId="269" applyNumberFormat="1" applyFont="1" applyFill="1" applyBorder="1" applyAlignment="1">
      <alignment horizontal="center" vertical="center" wrapText="1"/>
    </xf>
    <xf numFmtId="3" fontId="58" fillId="0" borderId="1" xfId="0" applyNumberFormat="1" applyFont="1" applyFill="1" applyBorder="1" applyAlignment="1">
      <alignment horizontal="center" vertical="center" wrapText="1"/>
    </xf>
    <xf numFmtId="0" fontId="58" fillId="0" borderId="1" xfId="16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center" wrapText="1"/>
    </xf>
    <xf numFmtId="4" fontId="58" fillId="0" borderId="1" xfId="0" applyNumberFormat="1" applyFont="1" applyFill="1" applyBorder="1" applyAlignment="1">
      <alignment horizontal="center" vertical="center" wrapText="1"/>
    </xf>
    <xf numFmtId="4" fontId="58" fillId="0" borderId="1" xfId="178" applyNumberFormat="1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  <xf numFmtId="0" fontId="58" fillId="0" borderId="1" xfId="269" applyFont="1" applyFill="1" applyBorder="1" applyAlignment="1">
      <alignment horizontal="center" vertical="center" wrapText="1"/>
    </xf>
    <xf numFmtId="9" fontId="58" fillId="0" borderId="1" xfId="270" applyNumberFormat="1" applyFont="1" applyFill="1" applyBorder="1" applyAlignment="1">
      <alignment horizontal="center" vertical="center" wrapText="1"/>
    </xf>
    <xf numFmtId="49" fontId="58" fillId="0" borderId="1" xfId="269" applyNumberFormat="1" applyFont="1" applyFill="1" applyBorder="1" applyAlignment="1">
      <alignment horizontal="center" vertical="center" wrapText="1"/>
    </xf>
  </cellXfs>
  <cellStyles count="271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Обычный_2007 ПП версия 6 0 раздел 8-11" xfId="270"/>
    <cellStyle name="Обычный_Лист1 2" xfId="267"/>
    <cellStyle name="Обычный_Лист2" xfId="268"/>
    <cellStyle name="Обычный_Производственная программа на 2006 год ДОТиОС АО РД КМГ" xfId="269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 2" xfId="10"/>
    <cellStyle name="Финансовый 2 2" xfId="179"/>
    <cellStyle name="Финансовый 2 3" xfId="178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80" zoomScaleNormal="80" workbookViewId="0">
      <selection activeCell="B9" sqref="B9"/>
    </sheetView>
  </sheetViews>
  <sheetFormatPr defaultRowHeight="15"/>
  <cols>
    <col min="4" max="4" width="12" customWidth="1"/>
    <col min="5" max="5" width="26.7109375" customWidth="1"/>
    <col min="6" max="6" width="23.85546875" customWidth="1"/>
    <col min="7" max="7" width="31.140625" customWidth="1"/>
    <col min="8" max="8" width="32" customWidth="1"/>
    <col min="9" max="9" width="33" customWidth="1"/>
    <col min="10" max="10" width="32" customWidth="1"/>
    <col min="13" max="13" width="11.42578125" customWidth="1"/>
    <col min="14" max="14" width="11.85546875" customWidth="1"/>
    <col min="15" max="15" width="13.28515625" customWidth="1"/>
    <col min="16" max="16" width="15.5703125" customWidth="1"/>
    <col min="17" max="17" width="9.140625" customWidth="1"/>
    <col min="18" max="18" width="14.85546875" customWidth="1"/>
    <col min="19" max="19" width="31.28515625" customWidth="1"/>
    <col min="20" max="20" width="9.140625" customWidth="1"/>
    <col min="21" max="21" width="11.28515625" customWidth="1"/>
    <col min="22" max="22" width="9.140625" customWidth="1"/>
    <col min="23" max="23" width="17.42578125" customWidth="1"/>
    <col min="24" max="24" width="19.42578125" customWidth="1"/>
    <col min="25" max="25" width="18" customWidth="1"/>
    <col min="26" max="26" width="6.5703125" customWidth="1"/>
    <col min="28" max="28" width="18" customWidth="1"/>
  </cols>
  <sheetData>
    <row r="1" spans="1:28">
      <c r="X1" s="22" t="s">
        <v>31</v>
      </c>
    </row>
    <row r="2" spans="1:28">
      <c r="X2" s="22" t="s">
        <v>100</v>
      </c>
    </row>
    <row r="4" spans="1:28">
      <c r="B4" s="105" t="s">
        <v>73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</row>
    <row r="5" spans="1:28" ht="77.25" thickBot="1">
      <c r="A5" s="9"/>
      <c r="B5" s="7" t="s">
        <v>0</v>
      </c>
      <c r="C5" s="1" t="s">
        <v>1</v>
      </c>
      <c r="D5" s="4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5" t="s">
        <v>17</v>
      </c>
      <c r="T5" s="5" t="s">
        <v>18</v>
      </c>
      <c r="U5" s="5" t="s">
        <v>19</v>
      </c>
      <c r="V5" s="6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</row>
    <row r="6" spans="1:28">
      <c r="A6" s="9"/>
      <c r="B6" s="34">
        <v>1</v>
      </c>
      <c r="C6" s="35">
        <v>2</v>
      </c>
      <c r="D6" s="35">
        <v>3</v>
      </c>
      <c r="E6" s="35">
        <v>4</v>
      </c>
      <c r="F6" s="35"/>
      <c r="G6" s="35">
        <v>5</v>
      </c>
      <c r="H6" s="35"/>
      <c r="I6" s="35">
        <v>6</v>
      </c>
      <c r="J6" s="35"/>
      <c r="K6" s="35">
        <v>7</v>
      </c>
      <c r="L6" s="35">
        <v>8</v>
      </c>
      <c r="M6" s="35">
        <v>9</v>
      </c>
      <c r="N6" s="35">
        <v>10</v>
      </c>
      <c r="O6" s="35">
        <v>11</v>
      </c>
      <c r="P6" s="35">
        <v>12</v>
      </c>
      <c r="Q6" s="35">
        <v>13</v>
      </c>
      <c r="R6" s="35">
        <v>14</v>
      </c>
      <c r="S6" s="35">
        <v>15</v>
      </c>
      <c r="T6" s="35">
        <v>16</v>
      </c>
      <c r="U6" s="35">
        <v>17</v>
      </c>
      <c r="V6" s="35">
        <v>18</v>
      </c>
      <c r="W6" s="35">
        <v>19</v>
      </c>
      <c r="X6" s="35">
        <v>20</v>
      </c>
      <c r="Y6" s="35">
        <v>21</v>
      </c>
      <c r="Z6" s="35">
        <v>22</v>
      </c>
      <c r="AA6" s="35">
        <v>23</v>
      </c>
      <c r="AB6" s="35">
        <v>24</v>
      </c>
    </row>
    <row r="7" spans="1:28">
      <c r="A7" s="9"/>
      <c r="B7" s="19" t="s">
        <v>28</v>
      </c>
      <c r="C7" s="86"/>
      <c r="D7" s="87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8"/>
      <c r="T7" s="88"/>
      <c r="U7" s="88"/>
      <c r="V7" s="89"/>
      <c r="W7" s="86"/>
      <c r="X7" s="86"/>
      <c r="Y7" s="86"/>
      <c r="Z7" s="86"/>
      <c r="AA7" s="86"/>
      <c r="AB7" s="86"/>
    </row>
    <row r="8" spans="1:28">
      <c r="A8" s="9"/>
      <c r="B8" s="19" t="s">
        <v>32</v>
      </c>
      <c r="C8" s="36"/>
      <c r="D8" s="37"/>
      <c r="E8" s="38"/>
      <c r="F8" s="39"/>
      <c r="G8" s="52"/>
      <c r="H8" s="52"/>
      <c r="I8" s="52"/>
      <c r="J8" s="52"/>
      <c r="K8" s="39"/>
      <c r="L8" s="40"/>
      <c r="M8" s="39"/>
      <c r="N8" s="41"/>
      <c r="O8" s="40"/>
      <c r="P8" s="42"/>
      <c r="Q8" s="40"/>
      <c r="R8" s="43"/>
      <c r="S8" s="40"/>
      <c r="T8" s="40"/>
      <c r="U8" s="40"/>
      <c r="V8" s="44"/>
      <c r="W8" s="44"/>
      <c r="X8" s="47"/>
      <c r="Y8" s="47"/>
      <c r="Z8" s="48"/>
      <c r="AA8" s="45"/>
      <c r="AB8" s="46"/>
    </row>
    <row r="9" spans="1:28" ht="102">
      <c r="A9" s="9" t="s">
        <v>80</v>
      </c>
      <c r="B9" s="67" t="s">
        <v>74</v>
      </c>
      <c r="C9" s="68" t="s">
        <v>34</v>
      </c>
      <c r="D9" s="51" t="s">
        <v>75</v>
      </c>
      <c r="E9" s="80" t="s">
        <v>76</v>
      </c>
      <c r="F9" s="72" t="s">
        <v>77</v>
      </c>
      <c r="G9" s="80" t="s">
        <v>76</v>
      </c>
      <c r="H9" s="72" t="s">
        <v>77</v>
      </c>
      <c r="I9" s="100" t="s">
        <v>78</v>
      </c>
      <c r="J9" s="100" t="s">
        <v>79</v>
      </c>
      <c r="K9" s="81" t="s">
        <v>36</v>
      </c>
      <c r="L9" s="82">
        <v>80</v>
      </c>
      <c r="M9" s="72">
        <v>710000000</v>
      </c>
      <c r="N9" s="51" t="s">
        <v>35</v>
      </c>
      <c r="O9" s="72" t="s">
        <v>41</v>
      </c>
      <c r="P9" s="83" t="s">
        <v>37</v>
      </c>
      <c r="Q9" s="101"/>
      <c r="R9" s="39" t="s">
        <v>38</v>
      </c>
      <c r="S9" s="80" t="s">
        <v>40</v>
      </c>
      <c r="T9" s="102"/>
      <c r="U9" s="72"/>
      <c r="V9" s="100"/>
      <c r="W9" s="100"/>
      <c r="X9" s="103">
        <v>26215000</v>
      </c>
      <c r="Y9" s="104">
        <f t="shared" ref="Y9" si="0">X9*1.12</f>
        <v>29360800.000000004</v>
      </c>
      <c r="Z9" s="72"/>
      <c r="AA9" s="84">
        <v>2014</v>
      </c>
      <c r="AB9" s="72"/>
    </row>
    <row r="10" spans="1:28" ht="76.5">
      <c r="A10" s="9" t="s">
        <v>57</v>
      </c>
      <c r="B10" s="67" t="s">
        <v>67</v>
      </c>
      <c r="C10" s="72" t="s">
        <v>34</v>
      </c>
      <c r="D10" s="72" t="s">
        <v>58</v>
      </c>
      <c r="E10" s="106" t="s">
        <v>59</v>
      </c>
      <c r="F10" s="80" t="s">
        <v>60</v>
      </c>
      <c r="G10" s="106" t="s">
        <v>61</v>
      </c>
      <c r="H10" s="80" t="s">
        <v>62</v>
      </c>
      <c r="I10" s="106" t="s">
        <v>64</v>
      </c>
      <c r="J10" s="80" t="s">
        <v>65</v>
      </c>
      <c r="K10" s="106" t="s">
        <v>39</v>
      </c>
      <c r="L10" s="82">
        <v>100</v>
      </c>
      <c r="M10" s="72">
        <v>710000000</v>
      </c>
      <c r="N10" s="51" t="s">
        <v>35</v>
      </c>
      <c r="O10" s="106" t="s">
        <v>68</v>
      </c>
      <c r="P10" s="106" t="s">
        <v>46</v>
      </c>
      <c r="Q10" s="106"/>
      <c r="R10" s="107" t="s">
        <v>66</v>
      </c>
      <c r="S10" s="72" t="s">
        <v>63</v>
      </c>
      <c r="T10" s="106"/>
      <c r="U10" s="106"/>
      <c r="V10" s="108"/>
      <c r="W10" s="106"/>
      <c r="X10" s="103">
        <v>502515</v>
      </c>
      <c r="Y10" s="104">
        <f>X10*1.12</f>
        <v>562816.80000000005</v>
      </c>
      <c r="Z10" s="106"/>
      <c r="AA10" s="106" t="s">
        <v>69</v>
      </c>
      <c r="AB10" s="106"/>
    </row>
    <row r="11" spans="1:28" ht="63.75">
      <c r="A11" s="9" t="s">
        <v>55</v>
      </c>
      <c r="B11" s="67" t="s">
        <v>56</v>
      </c>
      <c r="C11" s="68" t="s">
        <v>34</v>
      </c>
      <c r="D11" s="51" t="s">
        <v>48</v>
      </c>
      <c r="E11" s="80" t="s">
        <v>49</v>
      </c>
      <c r="F11" s="72" t="s">
        <v>71</v>
      </c>
      <c r="G11" s="80" t="s">
        <v>49</v>
      </c>
      <c r="H11" s="72" t="s">
        <v>72</v>
      </c>
      <c r="I11" s="100" t="s">
        <v>53</v>
      </c>
      <c r="J11" s="100" t="s">
        <v>54</v>
      </c>
      <c r="K11" s="81" t="s">
        <v>36</v>
      </c>
      <c r="L11" s="82">
        <v>100</v>
      </c>
      <c r="M11" s="72">
        <v>710000000</v>
      </c>
      <c r="N11" s="51" t="s">
        <v>35</v>
      </c>
      <c r="O11" s="72" t="s">
        <v>45</v>
      </c>
      <c r="P11" s="83" t="s">
        <v>37</v>
      </c>
      <c r="Q11" s="101"/>
      <c r="R11" s="39" t="s">
        <v>38</v>
      </c>
      <c r="S11" s="80" t="s">
        <v>52</v>
      </c>
      <c r="T11" s="102"/>
      <c r="U11" s="72"/>
      <c r="V11" s="100"/>
      <c r="W11" s="100"/>
      <c r="X11" s="103">
        <v>50000000</v>
      </c>
      <c r="Y11" s="104">
        <f t="shared" ref="Y11:Y13" si="1">X11*1.12</f>
        <v>56000000.000000007</v>
      </c>
      <c r="Z11" s="72"/>
      <c r="AA11" s="84">
        <v>2014</v>
      </c>
      <c r="AB11" s="72" t="s">
        <v>47</v>
      </c>
    </row>
    <row r="12" spans="1:28" ht="63.75">
      <c r="A12" s="9" t="s">
        <v>97</v>
      </c>
      <c r="B12" s="67" t="s">
        <v>86</v>
      </c>
      <c r="C12" s="68" t="s">
        <v>34</v>
      </c>
      <c r="D12" s="69" t="s">
        <v>87</v>
      </c>
      <c r="E12" s="54" t="s">
        <v>88</v>
      </c>
      <c r="F12" s="54" t="s">
        <v>89</v>
      </c>
      <c r="G12" s="70" t="s">
        <v>90</v>
      </c>
      <c r="H12" s="54" t="s">
        <v>91</v>
      </c>
      <c r="I12" s="54" t="s">
        <v>92</v>
      </c>
      <c r="J12" s="54" t="s">
        <v>93</v>
      </c>
      <c r="K12" s="71" t="s">
        <v>39</v>
      </c>
      <c r="L12" s="71">
        <v>0</v>
      </c>
      <c r="M12" s="72">
        <v>710000000</v>
      </c>
      <c r="N12" s="51" t="s">
        <v>35</v>
      </c>
      <c r="O12" s="72" t="s">
        <v>43</v>
      </c>
      <c r="P12" s="49" t="s">
        <v>37</v>
      </c>
      <c r="Q12" s="71"/>
      <c r="R12" s="49" t="s">
        <v>38</v>
      </c>
      <c r="S12" s="49" t="s">
        <v>44</v>
      </c>
      <c r="T12" s="71"/>
      <c r="U12" s="73"/>
      <c r="V12" s="74"/>
      <c r="W12" s="75"/>
      <c r="X12" s="76">
        <f>3612000</f>
        <v>3612000</v>
      </c>
      <c r="Y12" s="75">
        <f t="shared" si="1"/>
        <v>4045440.0000000005</v>
      </c>
      <c r="Z12" s="75"/>
      <c r="AA12" s="77">
        <v>2014</v>
      </c>
      <c r="AB12" s="71"/>
    </row>
    <row r="13" spans="1:28" ht="63.75">
      <c r="A13" s="9" t="s">
        <v>97</v>
      </c>
      <c r="B13" s="67" t="s">
        <v>94</v>
      </c>
      <c r="C13" s="68" t="s">
        <v>34</v>
      </c>
      <c r="D13" s="69" t="s">
        <v>87</v>
      </c>
      <c r="E13" s="54" t="s">
        <v>88</v>
      </c>
      <c r="F13" s="54" t="s">
        <v>89</v>
      </c>
      <c r="G13" s="70" t="s">
        <v>90</v>
      </c>
      <c r="H13" s="54" t="s">
        <v>91</v>
      </c>
      <c r="I13" s="54" t="s">
        <v>95</v>
      </c>
      <c r="J13" s="54" t="s">
        <v>96</v>
      </c>
      <c r="K13" s="71" t="s">
        <v>39</v>
      </c>
      <c r="L13" s="71">
        <v>0</v>
      </c>
      <c r="M13" s="72">
        <v>710000000</v>
      </c>
      <c r="N13" s="51" t="s">
        <v>35</v>
      </c>
      <c r="O13" s="72" t="s">
        <v>43</v>
      </c>
      <c r="P13" s="49" t="s">
        <v>37</v>
      </c>
      <c r="Q13" s="71"/>
      <c r="R13" s="49" t="s">
        <v>38</v>
      </c>
      <c r="S13" s="49" t="s">
        <v>44</v>
      </c>
      <c r="T13" s="71"/>
      <c r="U13" s="73"/>
      <c r="V13" s="74"/>
      <c r="W13" s="75"/>
      <c r="X13" s="76">
        <f>6113250</f>
        <v>6113250</v>
      </c>
      <c r="Y13" s="75">
        <f t="shared" si="1"/>
        <v>6846840.0000000009</v>
      </c>
      <c r="Z13" s="75"/>
      <c r="AA13" s="77">
        <v>2014</v>
      </c>
      <c r="AB13" s="71"/>
    </row>
    <row r="14" spans="1:28">
      <c r="A14" s="79"/>
      <c r="B14" s="19" t="s">
        <v>33</v>
      </c>
      <c r="C14" s="36"/>
      <c r="D14" s="37"/>
      <c r="E14" s="38"/>
      <c r="F14" s="39"/>
      <c r="G14" s="52"/>
      <c r="H14" s="52"/>
      <c r="I14" s="52"/>
      <c r="J14" s="52"/>
      <c r="K14" s="39"/>
      <c r="L14" s="40"/>
      <c r="M14" s="39"/>
      <c r="N14" s="41"/>
      <c r="O14" s="40"/>
      <c r="P14" s="42"/>
      <c r="Q14" s="40"/>
      <c r="R14" s="43"/>
      <c r="S14" s="40"/>
      <c r="T14" s="40"/>
      <c r="U14" s="40"/>
      <c r="V14" s="44"/>
      <c r="W14" s="44"/>
      <c r="X14" s="47">
        <f>SUM(X9:X13)</f>
        <v>86442765</v>
      </c>
      <c r="Y14" s="47">
        <f>SUM(Y9:Y13)</f>
        <v>96815896.800000012</v>
      </c>
      <c r="Z14" s="48"/>
      <c r="AA14" s="45"/>
      <c r="AB14" s="46"/>
    </row>
    <row r="15" spans="1:28">
      <c r="A15" s="9"/>
      <c r="B15" s="8" t="s">
        <v>27</v>
      </c>
      <c r="C15" s="10"/>
      <c r="D15" s="12"/>
      <c r="E15" s="24"/>
      <c r="F15" s="24"/>
      <c r="G15" s="33"/>
      <c r="H15" s="33"/>
      <c r="I15" s="33"/>
      <c r="J15" s="33"/>
      <c r="K15" s="13"/>
      <c r="L15" s="11"/>
      <c r="M15" s="3"/>
      <c r="N15" s="2"/>
      <c r="O15" s="11"/>
      <c r="P15" s="10"/>
      <c r="Q15" s="10"/>
      <c r="R15" s="10"/>
      <c r="S15" s="14"/>
      <c r="T15" s="15"/>
      <c r="U15" s="16"/>
      <c r="V15" s="13"/>
      <c r="W15" s="15"/>
      <c r="X15" s="20"/>
      <c r="Y15" s="20"/>
      <c r="Z15" s="17"/>
      <c r="AA15" s="13"/>
      <c r="AB15" s="18"/>
    </row>
    <row r="16" spans="1:28">
      <c r="A16" s="9"/>
      <c r="B16" s="8" t="s">
        <v>32</v>
      </c>
      <c r="C16" s="23"/>
      <c r="D16" s="24"/>
      <c r="E16" s="24"/>
      <c r="F16" s="24"/>
      <c r="G16" s="33"/>
      <c r="H16" s="33"/>
      <c r="I16" s="33"/>
      <c r="J16" s="33"/>
      <c r="K16" s="25"/>
      <c r="L16" s="26"/>
      <c r="M16" s="3"/>
      <c r="N16" s="32"/>
      <c r="O16" s="26"/>
      <c r="P16" s="23"/>
      <c r="Q16" s="23"/>
      <c r="R16" s="23"/>
      <c r="S16" s="27"/>
      <c r="T16" s="28"/>
      <c r="U16" s="29"/>
      <c r="V16" s="25"/>
      <c r="W16" s="28"/>
      <c r="X16" s="20"/>
      <c r="Y16" s="20"/>
      <c r="Z16" s="17"/>
      <c r="AA16" s="25"/>
      <c r="AB16" s="30"/>
    </row>
    <row r="17" spans="1:28" ht="102">
      <c r="A17" s="9" t="s">
        <v>80</v>
      </c>
      <c r="B17" s="55" t="s">
        <v>81</v>
      </c>
      <c r="C17" s="56" t="s">
        <v>34</v>
      </c>
      <c r="D17" s="32" t="s">
        <v>75</v>
      </c>
      <c r="E17" s="78" t="s">
        <v>76</v>
      </c>
      <c r="F17" s="59" t="s">
        <v>77</v>
      </c>
      <c r="G17" s="78" t="s">
        <v>76</v>
      </c>
      <c r="H17" s="59" t="s">
        <v>77</v>
      </c>
      <c r="I17" s="90" t="s">
        <v>78</v>
      </c>
      <c r="J17" s="90" t="s">
        <v>79</v>
      </c>
      <c r="K17" s="91" t="s">
        <v>36</v>
      </c>
      <c r="L17" s="65">
        <v>80</v>
      </c>
      <c r="M17" s="59">
        <v>710000000</v>
      </c>
      <c r="N17" s="32" t="s">
        <v>35</v>
      </c>
      <c r="O17" s="59" t="s">
        <v>70</v>
      </c>
      <c r="P17" s="85" t="s">
        <v>37</v>
      </c>
      <c r="Q17" s="92"/>
      <c r="R17" s="93" t="s">
        <v>38</v>
      </c>
      <c r="S17" s="78" t="s">
        <v>40</v>
      </c>
      <c r="T17" s="94"/>
      <c r="U17" s="59"/>
      <c r="V17" s="90"/>
      <c r="W17" s="90"/>
      <c r="X17" s="95">
        <v>26215000</v>
      </c>
      <c r="Y17" s="96">
        <f t="shared" ref="Y17" si="2">X17*1.12</f>
        <v>29360800.000000004</v>
      </c>
      <c r="Z17" s="59"/>
      <c r="AA17" s="66">
        <v>2014</v>
      </c>
      <c r="AB17" s="59" t="s">
        <v>42</v>
      </c>
    </row>
    <row r="18" spans="1:28" ht="76.5">
      <c r="A18" s="9" t="s">
        <v>57</v>
      </c>
      <c r="B18" s="55" t="s">
        <v>83</v>
      </c>
      <c r="C18" s="59" t="s">
        <v>34</v>
      </c>
      <c r="D18" s="59" t="s">
        <v>58</v>
      </c>
      <c r="E18" s="97" t="s">
        <v>59</v>
      </c>
      <c r="F18" s="78" t="s">
        <v>60</v>
      </c>
      <c r="G18" s="97" t="s">
        <v>61</v>
      </c>
      <c r="H18" s="78" t="s">
        <v>62</v>
      </c>
      <c r="I18" s="97" t="s">
        <v>64</v>
      </c>
      <c r="J18" s="78" t="s">
        <v>65</v>
      </c>
      <c r="K18" s="97" t="s">
        <v>39</v>
      </c>
      <c r="L18" s="65">
        <v>100</v>
      </c>
      <c r="M18" s="59">
        <v>710000000</v>
      </c>
      <c r="N18" s="32" t="s">
        <v>35</v>
      </c>
      <c r="O18" s="97" t="s">
        <v>68</v>
      </c>
      <c r="P18" s="97" t="s">
        <v>46</v>
      </c>
      <c r="Q18" s="97"/>
      <c r="R18" s="98" t="s">
        <v>66</v>
      </c>
      <c r="S18" s="59" t="s">
        <v>63</v>
      </c>
      <c r="T18" s="97"/>
      <c r="U18" s="97"/>
      <c r="V18" s="99"/>
      <c r="W18" s="97"/>
      <c r="X18" s="95">
        <v>502515</v>
      </c>
      <c r="Y18" s="95">
        <v>502515</v>
      </c>
      <c r="Z18" s="97"/>
      <c r="AA18" s="97" t="s">
        <v>69</v>
      </c>
      <c r="AB18" s="59" t="s">
        <v>82</v>
      </c>
    </row>
    <row r="19" spans="1:28" ht="51">
      <c r="A19" s="9" t="s">
        <v>55</v>
      </c>
      <c r="B19" s="55" t="s">
        <v>85</v>
      </c>
      <c r="C19" s="56" t="s">
        <v>34</v>
      </c>
      <c r="D19" s="32" t="s">
        <v>48</v>
      </c>
      <c r="E19" s="78" t="s">
        <v>49</v>
      </c>
      <c r="F19" s="59" t="s">
        <v>50</v>
      </c>
      <c r="G19" s="78" t="s">
        <v>49</v>
      </c>
      <c r="H19" s="59" t="s">
        <v>51</v>
      </c>
      <c r="I19" s="90" t="s">
        <v>53</v>
      </c>
      <c r="J19" s="90" t="s">
        <v>54</v>
      </c>
      <c r="K19" s="91" t="s">
        <v>36</v>
      </c>
      <c r="L19" s="65">
        <v>100</v>
      </c>
      <c r="M19" s="59">
        <v>710000000</v>
      </c>
      <c r="N19" s="32" t="s">
        <v>35</v>
      </c>
      <c r="O19" s="59" t="s">
        <v>70</v>
      </c>
      <c r="P19" s="85" t="s">
        <v>37</v>
      </c>
      <c r="Q19" s="92"/>
      <c r="R19" s="93" t="s">
        <v>84</v>
      </c>
      <c r="S19" s="78" t="s">
        <v>52</v>
      </c>
      <c r="T19" s="94"/>
      <c r="U19" s="59"/>
      <c r="V19" s="90"/>
      <c r="W19" s="90"/>
      <c r="X19" s="95">
        <v>50000000</v>
      </c>
      <c r="Y19" s="96">
        <f t="shared" ref="Y19:Y21" si="3">X19*1.12</f>
        <v>56000000.000000007</v>
      </c>
      <c r="Z19" s="59"/>
      <c r="AA19" s="66">
        <v>2014</v>
      </c>
      <c r="AB19" s="59" t="s">
        <v>47</v>
      </c>
    </row>
    <row r="20" spans="1:28" ht="63.75">
      <c r="A20" s="9" t="s">
        <v>97</v>
      </c>
      <c r="B20" s="55" t="s">
        <v>98</v>
      </c>
      <c r="C20" s="56" t="s">
        <v>34</v>
      </c>
      <c r="D20" s="57" t="s">
        <v>87</v>
      </c>
      <c r="E20" s="53" t="s">
        <v>88</v>
      </c>
      <c r="F20" s="53" t="s">
        <v>89</v>
      </c>
      <c r="G20" s="58" t="s">
        <v>90</v>
      </c>
      <c r="H20" s="53" t="s">
        <v>91</v>
      </c>
      <c r="I20" s="53" t="s">
        <v>92</v>
      </c>
      <c r="J20" s="53" t="s">
        <v>93</v>
      </c>
      <c r="K20" s="25" t="s">
        <v>39</v>
      </c>
      <c r="L20" s="25">
        <v>0</v>
      </c>
      <c r="M20" s="59">
        <v>710000000</v>
      </c>
      <c r="N20" s="32" t="s">
        <v>35</v>
      </c>
      <c r="O20" s="59" t="s">
        <v>70</v>
      </c>
      <c r="P20" s="23" t="s">
        <v>37</v>
      </c>
      <c r="Q20" s="25"/>
      <c r="R20" s="23" t="s">
        <v>38</v>
      </c>
      <c r="S20" s="23" t="s">
        <v>44</v>
      </c>
      <c r="T20" s="25"/>
      <c r="U20" s="60"/>
      <c r="V20" s="61"/>
      <c r="W20" s="62"/>
      <c r="X20" s="63">
        <v>2709000</v>
      </c>
      <c r="Y20" s="62">
        <f t="shared" si="3"/>
        <v>3034080.0000000005</v>
      </c>
      <c r="Z20" s="62"/>
      <c r="AA20" s="64">
        <v>2014</v>
      </c>
      <c r="AB20" s="59" t="s">
        <v>42</v>
      </c>
    </row>
    <row r="21" spans="1:28" ht="63.75">
      <c r="A21" s="9" t="s">
        <v>97</v>
      </c>
      <c r="B21" s="55" t="s">
        <v>99</v>
      </c>
      <c r="C21" s="56" t="s">
        <v>34</v>
      </c>
      <c r="D21" s="57" t="s">
        <v>87</v>
      </c>
      <c r="E21" s="53" t="s">
        <v>88</v>
      </c>
      <c r="F21" s="53" t="s">
        <v>89</v>
      </c>
      <c r="G21" s="58" t="s">
        <v>90</v>
      </c>
      <c r="H21" s="53" t="s">
        <v>91</v>
      </c>
      <c r="I21" s="53" t="s">
        <v>95</v>
      </c>
      <c r="J21" s="53" t="s">
        <v>96</v>
      </c>
      <c r="K21" s="25" t="s">
        <v>39</v>
      </c>
      <c r="L21" s="25">
        <v>0</v>
      </c>
      <c r="M21" s="59">
        <v>710000000</v>
      </c>
      <c r="N21" s="32" t="s">
        <v>35</v>
      </c>
      <c r="O21" s="59" t="s">
        <v>70</v>
      </c>
      <c r="P21" s="23" t="s">
        <v>37</v>
      </c>
      <c r="Q21" s="25"/>
      <c r="R21" s="23" t="s">
        <v>38</v>
      </c>
      <c r="S21" s="23" t="s">
        <v>44</v>
      </c>
      <c r="T21" s="25"/>
      <c r="U21" s="60"/>
      <c r="V21" s="61"/>
      <c r="W21" s="62"/>
      <c r="X21" s="63">
        <v>4584937.5</v>
      </c>
      <c r="Y21" s="62">
        <f t="shared" si="3"/>
        <v>5135130.0000000009</v>
      </c>
      <c r="Z21" s="62"/>
      <c r="AA21" s="64">
        <v>2014</v>
      </c>
      <c r="AB21" s="59" t="s">
        <v>42</v>
      </c>
    </row>
    <row r="22" spans="1:28">
      <c r="A22" s="9"/>
      <c r="B22" s="8" t="s">
        <v>33</v>
      </c>
      <c r="C22" s="23"/>
      <c r="D22" s="24"/>
      <c r="E22" s="24"/>
      <c r="F22" s="24"/>
      <c r="G22" s="33"/>
      <c r="H22" s="33"/>
      <c r="I22" s="33"/>
      <c r="J22" s="33"/>
      <c r="K22" s="25"/>
      <c r="L22" s="26"/>
      <c r="M22" s="3"/>
      <c r="N22" s="32"/>
      <c r="O22" s="26"/>
      <c r="P22" s="23"/>
      <c r="Q22" s="23"/>
      <c r="R22" s="23"/>
      <c r="S22" s="27"/>
      <c r="T22" s="28"/>
      <c r="U22" s="29"/>
      <c r="V22" s="25"/>
      <c r="W22" s="28"/>
      <c r="X22" s="31">
        <f>SUM(X17:X21)</f>
        <v>84011452.5</v>
      </c>
      <c r="Y22" s="31">
        <f>SUM(Y17:Y21)</f>
        <v>94032525.000000015</v>
      </c>
      <c r="Z22" s="17"/>
      <c r="AA22" s="25"/>
      <c r="AB22" s="30"/>
    </row>
    <row r="24" spans="1:28">
      <c r="Y24" s="50">
        <f>Y14</f>
        <v>96815896.800000012</v>
      </c>
      <c r="Z24" t="s">
        <v>29</v>
      </c>
    </row>
    <row r="25" spans="1:28">
      <c r="Y25" s="21">
        <f>Y22</f>
        <v>94032525.000000015</v>
      </c>
      <c r="Z25" t="s">
        <v>30</v>
      </c>
    </row>
    <row r="26" spans="1:28">
      <c r="Y26" s="21">
        <v>6549444048.6022081</v>
      </c>
    </row>
    <row r="27" spans="1:28">
      <c r="X27" s="21">
        <v>6546660676.8022079</v>
      </c>
      <c r="Y27" s="21">
        <f>Y26-Y24+Y25</f>
        <v>6546660676.8022079</v>
      </c>
    </row>
    <row r="28" spans="1:28">
      <c r="X28" s="21">
        <f>X27-Y27</f>
        <v>0</v>
      </c>
      <c r="Y28" s="21"/>
    </row>
  </sheetData>
  <autoFilter ref="A6:AB22"/>
  <mergeCells count="1">
    <mergeCell ref="B4:AB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2014-04-15T10:59:17Z</dcterms:modified>
</cp:coreProperties>
</file>