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25" windowWidth="14805" windowHeight="7290" activeTab="0"/>
  </bookViews>
  <sheets>
    <sheet name="Лист1" sheetId="1" r:id="rId1"/>
    <sheet name="Лист2" sheetId="2" r:id="rId2"/>
    <sheet name="Лист3" sheetId="3" r:id="rId3"/>
  </sheets>
  <definedNames>
    <definedName name="_xlnm._FilterDatabase" localSheetId="0" hidden="1">'Лист1'!$A$7:$AB$59</definedName>
  </definedNames>
  <calcPr fullCalcOnLoad="1"/>
</workbook>
</file>

<file path=xl/sharedStrings.xml><?xml version="1.0" encoding="utf-8"?>
<sst xmlns="http://schemas.openxmlformats.org/spreadsheetml/2006/main" count="672" uniqueCount="309">
  <si>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</si>
  <si>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</si>
  <si>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</si>
  <si>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</si>
  <si>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</si>
  <si>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</si>
  <si>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</si>
  <si>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</si>
  <si>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</si>
  <si>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</si>
  <si>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</si>
  <si>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</si>
  <si>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</si>
  <si>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</si>
  <si>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</si>
  <si>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</si>
  <si>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</si>
  <si>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</si>
  <si>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</si>
  <si>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</si>
  <si>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</si>
  <si>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</si>
  <si>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</si>
  <si>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</si>
  <si>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</si>
  <si>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</si>
  <si>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</si>
  <si>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</si>
  <si>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Исключить следующие позиции:</t>
  </si>
  <si>
    <t>-</t>
  </si>
  <si>
    <t>+</t>
  </si>
  <si>
    <t>Приложение 1</t>
  </si>
  <si>
    <t>АО "РД "КазМунайГаз"</t>
  </si>
  <si>
    <t>ОТ</t>
  </si>
  <si>
    <t xml:space="preserve"> г.Астана, пр.Кабанбай батыра 17</t>
  </si>
  <si>
    <t>итого по услугам</t>
  </si>
  <si>
    <t>итого исключить</t>
  </si>
  <si>
    <t>итого включить</t>
  </si>
  <si>
    <t>1. Товары</t>
  </si>
  <si>
    <t>2. Работы</t>
  </si>
  <si>
    <t>сентябрь, октябрь 2013 года</t>
  </si>
  <si>
    <t>ДОиКС</t>
  </si>
  <si>
    <t>итого по работам</t>
  </si>
  <si>
    <t>3. Услуги</t>
  </si>
  <si>
    <t>июль, август 2013 года</t>
  </si>
  <si>
    <t>г.Астана</t>
  </si>
  <si>
    <t>с даты заключения договора по 31 декабря 2013 года</t>
  </si>
  <si>
    <t>столбец - 11, 14</t>
  </si>
  <si>
    <t>столбец - 11</t>
  </si>
  <si>
    <t>32.99.61.00.00.00.30.60.1</t>
  </si>
  <si>
    <t xml:space="preserve">Программное обеспечение </t>
  </si>
  <si>
    <t>Бағдарламалық қамтамасыз ету</t>
  </si>
  <si>
    <t>Программный продукт - прочий</t>
  </si>
  <si>
    <t>Бағдарламалық өнім- өзге</t>
  </si>
  <si>
    <t>DDP</t>
  </si>
  <si>
    <t>комплект</t>
  </si>
  <si>
    <t>итого по товарам</t>
  </si>
  <si>
    <t>штука</t>
  </si>
  <si>
    <t>138 У</t>
  </si>
  <si>
    <t>69.10.14.10.00.00.00</t>
  </si>
  <si>
    <t xml:space="preserve">Услуги  юридические консультационные </t>
  </si>
  <si>
    <t>Заңгерлік конституциялық қызметтер</t>
  </si>
  <si>
    <t>Услуги  юридические консультационные и услуги представительские в связи с гражданским правом</t>
  </si>
  <si>
    <t>ҚР заңнамасы жөніндегі заң консультациялық қызмет көрсетулер</t>
  </si>
  <si>
    <t>Юридические консультационные услуги по корпоративному, гражданскому и гражданско-процессуальному  законодательству РК</t>
  </si>
  <si>
    <t>ҚР корпоративтік, азаматтық және азаматтық-процессуалдық, заңнамасы жөніндегі заң консультациялық қызмет көрсетулер</t>
  </si>
  <si>
    <t>февраль, март 2013 года</t>
  </si>
  <si>
    <t>март-декабрь</t>
  </si>
  <si>
    <t>авансовый платеж - 0%, оставшаяся часть в течении 30 рабочих дней с момента подписания акта выполненных работ</t>
  </si>
  <si>
    <t>139 У</t>
  </si>
  <si>
    <t>69.10.19.20.00.00.00</t>
  </si>
  <si>
    <t xml:space="preserve">Услуги юридические  </t>
  </si>
  <si>
    <t>Заңгерлік қызметтер</t>
  </si>
  <si>
    <t>Услуги юридические прочие, не включенные в другие группировки</t>
  </si>
  <si>
    <t>Өзге топтарға кіргізілмеген басқа да заңгерлік қызметтер</t>
  </si>
  <si>
    <t xml:space="preserve">Услуги по сопровождению законопроектной деятельности и правовой анализ проектов нормативных правовых актов и вносимых в них поправок  с оценкой последующего влияния на производственно-хозяйственную деятельность Общества </t>
  </si>
  <si>
    <t>Заң жобалау қызметін алып жүру және Қоғамның өндірістік-шаруашылық қызметіне кейінгі әсерін бағалаумен нормативтік құқықтық актілердің жобаларын және оларға енгізілетін түзетулерді құқықтық талдау жөніндегі қызмет көрсетулер</t>
  </si>
  <si>
    <t>140 У</t>
  </si>
  <si>
    <t>Юридические услуги по представлению интересов Общества в государственных органах РК, за исключением судебных,  в качестве Поверенного по вопросам производственно-хозяйственной деятельности Общества</t>
  </si>
  <si>
    <t xml:space="preserve"> Қоғамның мүдделерін сот органдарын қоспағанда Тапсырысшының өндірістік-шаруашылық қызметі мәселелері жөніндегі Сенім білдірілген ретінде ҚР мемлекеттік органдарында білдіру жөніндегі заңгерлік қызмет көрсетулер</t>
  </si>
  <si>
    <t>ДПО</t>
  </si>
  <si>
    <t>СКС</t>
  </si>
  <si>
    <t>129-2 У</t>
  </si>
  <si>
    <t>61.90.10.10.10.10.00</t>
  </si>
  <si>
    <t>Услуги по предоставлению средств коммуникации для инициативного информирования</t>
  </si>
  <si>
    <t>Бастамашылық құлақтандыруға арналған коммуникация құралдарын ұсыну жөніндегі қызмет көрсетулер</t>
  </si>
  <si>
    <t>Бастамашылық хабарлама беруге арналған телефон желісін, интернет-сайтке қол жеткізуді  ұсыну</t>
  </si>
  <si>
    <t>Услуги по предоставлению средств коммуникации для инициативного информирования в соответствии с регуляторными требованиями Великобритании. Конфеденциальное информирвоание о нарушениях внутри организаций</t>
  </si>
  <si>
    <t>Ұлыбританияның реттеуші талаптарына сәйкес бастамашылық құлақтандыруға арналған коммуникация құралдарын ұсыну жөніндегі қызмет көрсетулер. Ұйымдардың ішіндегі бұзушылықтар туралы құпия құлақтандыру</t>
  </si>
  <si>
    <t>ЦП</t>
  </si>
  <si>
    <t xml:space="preserve">авансовый платеж - 100% </t>
  </si>
  <si>
    <t>столбец - 11, 15</t>
  </si>
  <si>
    <t>октябрь, ноябрь 2013 года</t>
  </si>
  <si>
    <t>столбец - 11, 20, 21</t>
  </si>
  <si>
    <t>129-3 У</t>
  </si>
  <si>
    <t>Услуги по предоставлению средств коммуникаций для инициативного информирования</t>
  </si>
  <si>
    <t>3 У</t>
  </si>
  <si>
    <t>82.99.19.10.00.00.00</t>
  </si>
  <si>
    <t>Услуги вспомогательные коммерческие прочие, не включенные в другие группировки</t>
  </si>
  <si>
    <t>Өндірісті басқаруды жақсарту мен «Ембімұнайгаз» ӨФ «Қайнармұнайгаз» МГӨБ-тің пайдаланылатын ресурстарын оңтайландырудың есебінен операциялық нәтижелерді арттыру жөніндегі операциялар</t>
  </si>
  <si>
    <t>Прочие услуги вспомогательные коммерческие, не включенные в другие группировки</t>
  </si>
  <si>
    <t xml:space="preserve">Өндірісті басқаруды жақсарту мен пайдаланылатын ресурстарды оңтайландыру жолымен операциялық нәтижелерді жақсартуды іске асыру мақсатында «Ембімұнайгаз» ӨФ «Қайнармұнайгаз» МГӨБ-тің пайдаланылатын ресурстарын оңтайландыруды жүргізу қажет. </t>
  </si>
  <si>
    <t xml:space="preserve">Услуги по повышению операционных результатов за счет улучшения управления производством и оптимизации используемых ресурсов НГДУ "Кайнармунайгаз", с целью увеличения денежных потоков (дивидендов) в пользу АО "РД "КМГ". </t>
  </si>
  <si>
    <t>«ҚазМұнайГаз» БӨ» АҚ-ның пайдасына ақша ағымдарын (дивидендтерді) арттыру мақсатында «Қайнармұнайгаз» МГӨБ өндірісін басқаруды жақсарту және пайдаланатын ресурстарын оңтайландырудың есебінен операциялық нәтижелерді жоғарылату жөніндегі қызмет көрсетулер</t>
  </si>
  <si>
    <t>декабрь 2012 года, январь 2013 года</t>
  </si>
  <si>
    <t>г.Атырау</t>
  </si>
  <si>
    <t>январь-декабрь</t>
  </si>
  <si>
    <t>авансовый платеж-0%, промежуточные платежи в течении 30 рабочих дней с момента подписания акта выполненных работ.</t>
  </si>
  <si>
    <t>ДСиУР</t>
  </si>
  <si>
    <t>84.11.19.05.00.00.00</t>
  </si>
  <si>
    <t>Услуги по проведению государственного технического обследования недвижимого имущества</t>
  </si>
  <si>
    <t xml:space="preserve">Жылжымайтын мүлікті мемлекеттік техникалық тексеруден өткізуге қызмет көрсету </t>
  </si>
  <si>
    <t>Проведения обмера объектов недвижимого имущества (зданий и сооружений, или их составляющих), выдача технического паспорта</t>
  </si>
  <si>
    <t>Жылжымайтын мүлікті (ғимарат немесе оның құрамына кіретіндер) өлшеу, техникалық төлқұжаттың беру жұмыстарын атқару</t>
  </si>
  <si>
    <t>ОИ</t>
  </si>
  <si>
    <t xml:space="preserve"> </t>
  </si>
  <si>
    <t>Мангистауская область</t>
  </si>
  <si>
    <t>с момента подписания договора по 31 декабря 2013 года</t>
  </si>
  <si>
    <r>
      <t>авансовый</t>
    </r>
    <r>
      <rPr>
        <sz val="11"/>
        <rFont val="Times New Roman"/>
        <family val="1"/>
      </rPr>
      <t xml:space="preserve"> платеж - 100% без предоставления банковской гарантий </t>
    </r>
  </si>
  <si>
    <t>84.11.19.05.00.00.01</t>
  </si>
  <si>
    <t>245 У</t>
  </si>
  <si>
    <t>246 У</t>
  </si>
  <si>
    <t>62.09.20.35.00.00.00</t>
  </si>
  <si>
    <t>Услуги по лицензионному сопровождению программного обеспечения</t>
  </si>
  <si>
    <t>Бағдарламалық жасақтаманы лицензиялық қолдау қызметі</t>
  </si>
  <si>
    <t>Услуги по продлению срока действия лицензий  SAS ABM</t>
  </si>
  <si>
    <t>SAS ABM лицензияларының мерзімін ұзарту қызметтері</t>
  </si>
  <si>
    <t>авансовый платеж - 0%, оставшаяся часть в течение 30 р.д. с момента подписания акта приема-передачи</t>
  </si>
  <si>
    <t>Услуги по продлению срока действия лицензий  SAS FM</t>
  </si>
  <si>
    <t>SAS FM лицензияларының мерзімін ұзарту қызметтері</t>
  </si>
  <si>
    <t>ДБиЭА</t>
  </si>
  <si>
    <t>ноябрь, декабрь 2013 года</t>
  </si>
  <si>
    <t>247 У</t>
  </si>
  <si>
    <t>248 У</t>
  </si>
  <si>
    <t>9-1 Т</t>
  </si>
  <si>
    <t xml:space="preserve">Программное обеспечение по геолого-гидродинамическому моделированию </t>
  </si>
  <si>
    <r>
      <t>Геологиялы</t>
    </r>
    <r>
      <rPr>
        <sz val="10"/>
        <rFont val="Calibri"/>
        <family val="2"/>
      </rPr>
      <t>қ</t>
    </r>
    <r>
      <rPr>
        <sz val="10"/>
        <rFont val="Times New Roman"/>
        <family val="1"/>
      </rPr>
      <t xml:space="preserve"> ж</t>
    </r>
    <r>
      <rPr>
        <sz val="10"/>
        <rFont val="Calibri"/>
        <family val="2"/>
      </rPr>
      <t>ә</t>
    </r>
    <r>
      <rPr>
        <sz val="10"/>
        <rFont val="Times New Roman"/>
        <family val="1"/>
      </rPr>
      <t>не гидродинамикалы</t>
    </r>
    <r>
      <rPr>
        <sz val="10"/>
        <rFont val="Calibri"/>
        <family val="2"/>
      </rPr>
      <t>қ</t>
    </r>
    <r>
      <rPr>
        <sz val="10"/>
        <rFont val="Times New Roman"/>
        <family val="1"/>
      </rPr>
      <t xml:space="preserve"> модел жасауды</t>
    </r>
    <r>
      <rPr>
        <sz val="10"/>
        <rFont val="Calibri"/>
        <family val="2"/>
      </rPr>
      <t>ң б</t>
    </r>
    <r>
      <rPr>
        <sz val="10"/>
        <rFont val="Times New Roman"/>
        <family val="1"/>
      </rPr>
      <t>ағдарламалық қамсыздандыруын сатып алу</t>
    </r>
  </si>
  <si>
    <t>г.Астана, пр.Кабанбай батыра 17</t>
  </si>
  <si>
    <t>август, сентябрь 2013 года</t>
  </si>
  <si>
    <t>авансовый платеж - 0%, оставшаяся часть в течение 30 рабочих дней с момента подписания акта приема-передачи</t>
  </si>
  <si>
    <t>столбец - 11, 12, 14</t>
  </si>
  <si>
    <t>ДГГ</t>
  </si>
  <si>
    <t>9-2 Т</t>
  </si>
  <si>
    <t>09.10.12.29.00.00.00</t>
  </si>
  <si>
    <t>Работы по проведению мероприятий по противофонтанной безопасности</t>
  </si>
  <si>
    <t>Атқыламаға қарсы қауіпсіздік бойынша іс-шараларді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</si>
  <si>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</si>
  <si>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іс-шараларді өткізуге қатысты жұмыстар кешені</t>
  </si>
  <si>
    <t xml:space="preserve">Работы по противофонтанной безопасности  ВПФО "Ак-Берен" при строительстве поисково-разведочной скв.СЗТ-1 на структуре Тенге Северо Западный на территории, прилегающей к месторождениям Узень- Карамандыбас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</si>
  <si>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«Ақ Берен» бөлімшесінің атқылмаға қарсы қауіпсіздік жұмыстары  </t>
  </si>
  <si>
    <t>г.Атырау, ул.Кулманова 121</t>
  </si>
  <si>
    <t>23 Р</t>
  </si>
  <si>
    <t>6-1 Р</t>
  </si>
  <si>
    <t>74.90.21.18.00.00.00</t>
  </si>
  <si>
    <t>Землеустроительные  и земельно-кадастровые работы</t>
  </si>
  <si>
    <t>Жерге орналастыру және жер-кадастры жұмыстары</t>
  </si>
  <si>
    <t>Землеустроительные  работы,  сельскохозяйственные  потери  и  радиологические  измерения земельных  участков по блоку Лиман</t>
  </si>
  <si>
    <t>Лиман блогы бойынша жер телімдеріне жер өңдеу жұмыстары, ауыл шаруашылық шығындар мен радиологиялық өлшеулер</t>
  </si>
  <si>
    <t>июнь, июль 2013 года</t>
  </si>
  <si>
    <t>Атырауская область</t>
  </si>
  <si>
    <t>август-декабрь</t>
  </si>
  <si>
    <t>столбец - 7, 9, 10, 11, 14</t>
  </si>
  <si>
    <t>12 Р</t>
  </si>
  <si>
    <t>74.90.20.30.00.00.00</t>
  </si>
  <si>
    <t>Разработка проекта оценки воздействия на окружающую среду</t>
  </si>
  <si>
    <t xml:space="preserve">Қоршаған ортаға әсер тигiзу жөнiндегi   қосалқы жұмыстар </t>
  </si>
  <si>
    <t>Разработка проекта оценки воздействия на окружающую среду (ОВОС)</t>
  </si>
  <si>
    <t>Қоршаған ортаға әсер тигiзу жөнiндегi   қосалқы жұмыстар(ҚОӘЖ)</t>
  </si>
  <si>
    <t>Работы по разработке техпроекта с ОВОС на строительство поисково-разведочной скважины на территории, прилегающие к месторождениям Узень и Карамандыбас проектной глубиной 5700 м</t>
  </si>
  <si>
    <t>Жобалық тереңдігі 5700 м Өзен және Қарамаңдыбас (С-Б. Теңге құрылымы) кен орындарына жалғас жатқан аумақта іздестіру-барлау ұңғымасының құрылысын жүргізуге ҚОӘБ-пен техникалық жобаны дәзірлеу</t>
  </si>
  <si>
    <t>16 Р</t>
  </si>
  <si>
    <t>43.13.10.11.00.00.00</t>
  </si>
  <si>
    <t>Вспомогательные работы по разведочному бурению скважин для добычи нефти и газа</t>
  </si>
  <si>
    <t xml:space="preserve">Мұнай мен газ өндіру үшін ұңғымаларды барлаулық бұрғылау жөніндегі қосалқы жұмыстар </t>
  </si>
  <si>
    <t>Работы по испытанию  в  одной поисково-разведочной скважине на блоке Узень и Карамандыбас (структура С-З.Тенге) проектной глубиной 3500 м (3 объекта)</t>
  </si>
  <si>
    <t xml:space="preserve">Жобалық тереңдігі 3500 м Өзен және Қарамаңдыбас (С-Б. Теңге құрылымы) блогындағы бір іздестіру-барлау ұңғымасында сынақ өткізу және қосалқы жұмыстар </t>
  </si>
  <si>
    <t>октябрь-декабрь</t>
  </si>
  <si>
    <t>12-1 Р</t>
  </si>
  <si>
    <t>16-1 Р</t>
  </si>
  <si>
    <t>221 У</t>
  </si>
  <si>
    <t>74.90.21.14.00.00.00</t>
  </si>
  <si>
    <t>Услуги независимых экспертов</t>
  </si>
  <si>
    <t>Тәуелсіз сараптама жөнiнде қызмет көрсетулер</t>
  </si>
  <si>
    <t>Независимая экспертиза «Дополнению к проекту поисково-разведочных работ на территории, прилегающей к месторождениям Узень- Карамандыбас »</t>
  </si>
  <si>
    <t>Өзен-Қарамандыбассблогының тұз үсті және тұз асты шөгінділер кешенінің іздестіру-барлау жұмыстарының жобасына толықтыру"  тәуелсіз сараптау</t>
  </si>
  <si>
    <t>май, июнь 2013 года</t>
  </si>
  <si>
    <t>июль-август</t>
  </si>
  <si>
    <t>221-1 У</t>
  </si>
  <si>
    <t>6-2 Р</t>
  </si>
  <si>
    <t>столбец - 7, 11, 14</t>
  </si>
  <si>
    <t>ДСУР</t>
  </si>
  <si>
    <t>Услуги по проведению обзора производственно – технических показателей по отрасли</t>
  </si>
  <si>
    <t>70.22.11.18.05.10.00</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</si>
  <si>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</si>
  <si>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</si>
  <si>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</si>
  <si>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авансовый платеж - 0%, промежуточные платежи в течении 30 рабочих дней с момента подписания акта выполненных услуг</t>
  </si>
  <si>
    <t>249 У</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</si>
  <si>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</si>
  <si>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</si>
  <si>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</si>
  <si>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</si>
  <si>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Kingdom</t>
  </si>
  <si>
    <t>ПО KingdomБҚ техникалық қолдау бойынша қызметтер</t>
  </si>
  <si>
    <t>250 У</t>
  </si>
  <si>
    <t>ДОТиОС</t>
  </si>
  <si>
    <t>236 У</t>
  </si>
  <si>
    <t>96.09.19.40.10.00.00</t>
  </si>
  <si>
    <t>Услуги по пошиву одежды</t>
  </si>
  <si>
    <t>Киім тігу бойынша қызмет</t>
  </si>
  <si>
    <t>Пошив форменной одежды по заказу</t>
  </si>
  <si>
    <t>Тапсырыс бойынша нысанды киім тігу қызметі</t>
  </si>
  <si>
    <t>Услуги по пошиву спецодежды, спецобуви и необходимых СИЗ для работников производственных департаментов и для членов ПДК ЦА в количестве 25 комплектов</t>
  </si>
  <si>
    <t>ӨФ басқару  департаменттерінің жұмыскерлеріне және орталық аппараттың ТӘК  мүшелеріне 25 комплект қажетті арнайы киімді, арнайы аяқкиімді және жеке қорғаныс құралдарын дайындау бойынша қызмет</t>
  </si>
  <si>
    <t>исключается полностью</t>
  </si>
  <si>
    <t>15.12.12.00.00.00.28.20.1</t>
  </si>
  <si>
    <t>Сумка дорожная</t>
  </si>
  <si>
    <t>Жол сөмкесі</t>
  </si>
  <si>
    <t>С лицевой поверхностью из текстильных материалов</t>
  </si>
  <si>
    <t>Сырт беті тоқыма матадан</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</si>
  <si>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</si>
  <si>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</si>
  <si>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</si>
  <si>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</si>
  <si>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</si>
  <si>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</si>
  <si>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</si>
  <si>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</si>
  <si>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</si>
  <si>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</si>
  <si>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</si>
  <si>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</si>
  <si>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</si>
  <si>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</si>
  <si>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</si>
  <si>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</si>
  <si>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</si>
  <si>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</si>
  <si>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</si>
  <si>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</si>
  <si>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</si>
  <si>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</si>
  <si>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</si>
  <si>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</si>
  <si>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</si>
  <si>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32.99.11.00.00.00.10.10.1</t>
  </si>
  <si>
    <t>Каска</t>
  </si>
  <si>
    <t>Дулыға</t>
  </si>
  <si>
    <t>Материал изготовления - пластмасса</t>
  </si>
  <si>
    <t>Пластмассадан жасалған</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</si>
  <si>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</si>
  <si>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</si>
  <si>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</si>
  <si>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</si>
  <si>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</si>
  <si>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</si>
  <si>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</si>
  <si>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</si>
  <si>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</si>
  <si>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</si>
  <si>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</si>
  <si>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</si>
  <si>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</si>
  <si>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</si>
  <si>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</si>
  <si>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</si>
  <si>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</si>
  <si>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</si>
  <si>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</si>
  <si>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</si>
  <si>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32.50.42.00.00.00.13.00.1</t>
  </si>
  <si>
    <t>Защитные очки</t>
  </si>
  <si>
    <t>Қорғайтын көзілдірік</t>
  </si>
  <si>
    <t>Специализированные</t>
  </si>
  <si>
    <t>Арнайы</t>
  </si>
  <si>
    <t>84 Т</t>
  </si>
  <si>
    <t>85 Т</t>
  </si>
  <si>
    <t>86 Т</t>
  </si>
  <si>
    <t>87 Т</t>
  </si>
  <si>
    <t>88 Т</t>
  </si>
  <si>
    <t>89 Т</t>
  </si>
  <si>
    <t>90 Т</t>
  </si>
  <si>
    <t>91 Т</t>
  </si>
  <si>
    <t>92 Т</t>
  </si>
  <si>
    <t>93 Т</t>
  </si>
  <si>
    <t>94 Т</t>
  </si>
  <si>
    <t>95 Т</t>
  </si>
  <si>
    <t>АД</t>
  </si>
  <si>
    <t>29.10.20.00.00.00.40.22.1</t>
  </si>
  <si>
    <t>Автомобиль легковой</t>
  </si>
  <si>
    <t>Жеңіл автомобиль</t>
  </si>
  <si>
    <t>Класса Е, высший средний класс, повышенной комплектации, системы безопасности ABS, SRS, ГУР, ПЭП, регулировка угла наклона рулевой колонки, центральный замок, КПП автомат,  климат-контроль, круиз-контроль, датчик света,подогрев сидений, кожаный салон.</t>
  </si>
  <si>
    <t>Е класс, ортадан жоғары класс, жоғары жабдықталған, ABS,SRS, РГК,ПЭП қауіпсіздік жүйелері, рульдік колонканың бұрылу бұрышы, бір орталықтан жабылатын құлып,автоматты жылдамдық ауыстыру қорабы,  ауа-райын бақылау, жылдамдықты қадағалау, жарық датчигі, отырғышты  жылыту, былғары салон.</t>
  </si>
  <si>
    <t>Переднеприводный 5 местный седан класса Е. Двигатель V6, бензиновый  3,5 см3, АКП, ABS, ESC. Отделка сидений кожей, электропривод регулировок передних сидении,  подогрев передних и задних сидении, раздельный климат контроль, камера заднего вида с дисплеем в центральной консоли,  аудиосистема с 6 динамиками системой Smart Key, запуск двигателя кнопкой, подогрев руля, круиз-контроль с контролем дистанции, бортовой компьютер, электропривод стеклоподъемника, ГУР, центральный замок с дистанционным управлением</t>
  </si>
  <si>
    <t>Е класты 5 орында алдынан тартқыш седан. Двигателі V6, бензиндік  3,5 см3, АЖҚ, ABS, ESC. Отырғыштар былғарымен қапталған, алдыңғы отырғыштарды электрмен жылжыту, алдыңғы отарғыштарды ыңғайға келтіру,  алдыңғы және артқы отырғыштарды жылыту, жеке дара ауа-райын бақылау, орталық консолге орналасқан дисплейі бар арт жақты көру камерасы,  Smart Key системалы 6 динамигі бар аудиожүйе,  двигателді кнопкамен іске қосу,  рульді жылыту, ара қашықтықты бақылаушысы бар жылдамдықты қадағалаушы, борттық компьютер, электрлі әйнек көтергіш, РГК, қашықтан басқарылатын орталық құлып</t>
  </si>
  <si>
    <t>авансовый платеж - 30%, оставшаяся часть в течение 30 р.д. с момента подписания акта приема-передачи</t>
  </si>
  <si>
    <t>ОТП</t>
  </si>
  <si>
    <t>29.10.30.00.00.00.20.10.1</t>
  </si>
  <si>
    <t>Автобус</t>
  </si>
  <si>
    <t>Особо малого класса, длиной до 6 метров, вместимостью до 12 посадочных мест, пригородной категории</t>
  </si>
  <si>
    <t>Ұзындығы 6 метрге дейінгі, сыйымдылығы 12-ге дейін отыратын орны бар, қала сыртына қатынайтын аса шағын класты.</t>
  </si>
  <si>
    <t>Сыйымдылығы 12-ге дейін отыратын орны бар, қауіпсіздік белбеулері бар ыңғайлы орындықтармен, салоны мен жүргізушінің кабинасы салқындатқышпен, жылытқышпен, аудиожүйемен  жабдықталған жайлы шағын автобустар</t>
  </si>
  <si>
    <t>Комфортабельные микроавтобусы, вместимостью до 12 посадочных мест, оснащенные удобными креслами с ремнями безопасности, кондиционером, обогревом салона и кабины водителя, аудиосистемой</t>
  </si>
  <si>
    <t xml:space="preserve">ноябрь 2013 года </t>
  </si>
  <si>
    <t>96 Т</t>
  </si>
  <si>
    <t>97 Т</t>
  </si>
  <si>
    <r>
      <t>Геологиялы</t>
    </r>
    <r>
      <rPr>
        <sz val="10"/>
        <color indexed="10"/>
        <rFont val="Calibri"/>
        <family val="2"/>
      </rPr>
      <t>қ</t>
    </r>
    <r>
      <rPr>
        <sz val="10"/>
        <color indexed="10"/>
        <rFont val="Times New Roman"/>
        <family val="1"/>
      </rPr>
      <t xml:space="preserve"> ж</t>
    </r>
    <r>
      <rPr>
        <sz val="10"/>
        <color indexed="10"/>
        <rFont val="Calibri"/>
        <family val="2"/>
      </rPr>
      <t>ә</t>
    </r>
    <r>
      <rPr>
        <sz val="10"/>
        <color indexed="10"/>
        <rFont val="Times New Roman"/>
        <family val="1"/>
      </rPr>
      <t>не гидродинамикалы</t>
    </r>
    <r>
      <rPr>
        <sz val="10"/>
        <color indexed="10"/>
        <rFont val="Calibri"/>
        <family val="2"/>
      </rPr>
      <t>қ</t>
    </r>
    <r>
      <rPr>
        <sz val="10"/>
        <color indexed="10"/>
        <rFont val="Times New Roman"/>
        <family val="1"/>
      </rPr>
      <t xml:space="preserve"> модел жасауды</t>
    </r>
    <r>
      <rPr>
        <sz val="10"/>
        <color indexed="10"/>
        <rFont val="Calibri"/>
        <family val="2"/>
      </rPr>
      <t>ң б</t>
    </r>
    <r>
      <rPr>
        <sz val="10"/>
        <color indexed="10"/>
        <rFont val="Times New Roman"/>
        <family val="1"/>
      </rPr>
      <t>ағдарламалық қамсыздандыруын сатып алу</t>
    </r>
  </si>
  <si>
    <t>XIV изменения и дополнения в План закупок товаров, работ и услуг  АО «РД «КазМунайГаз» на 2013 год</t>
  </si>
  <si>
    <t xml:space="preserve">к приказу АО "РД "КазМунайГаз" № 233/П от 21.10.2013 года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</si>
</sst>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_$_-;\-* #,##0_$_-;_-* \-_$_-;_-@_-"/>
    <numFmt numFmtId="166" formatCode="_(* #,##0.00_);_(* \(#,##0.00\);_(* \-??_);_(@_)"/>
    <numFmt numFmtId="167" formatCode="\$#,##0_);[Red]&quot;($&quot;#,##0\)"/>
    <numFmt numFmtId="168" formatCode="_-* #,##0.00\$_-;\-* #,##0.00\$_-;_-* \-??\$_-;_-@_-"/>
    <numFmt numFmtId="169" formatCode="\+0.0;\-0.0"/>
    <numFmt numFmtId="170" formatCode="\+0.0%;\-0.0%"/>
    <numFmt numFmtId="171" formatCode="_-* #,##0.00&quot;р.&quot;_-;\-* #,##0.00&quot;р.&quot;_-;_-* \-??&quot;р.&quot;_-;_-@_-"/>
    <numFmt numFmtId="172" formatCode="General_)"/>
    <numFmt numFmtId="173" formatCode="_-* #,##0_р_._-;\-* #,##0_р_._-;_-* \-_р_._-;_-@_-"/>
    <numFmt numFmtId="174" formatCode="_-* #,##0.00_р_._-;\-* #,##0.00_р_._-;_-* \-??_р_._-;_-@_-"/>
    <numFmt numFmtId="175" formatCode="_(* #,##0_);_(* \(#,##0\);_(* &quot;-&quot;_);_(@_)"/>
    <numFmt numFmtId="176" formatCode="0.0"/>
    <numFmt numFmtId="177" formatCode="&quot;$&quot;#,##0.00_);[Red]\(&quot;$&quot;#,##0.00\)"/>
    <numFmt numFmtId="178" formatCode="_(&quot;$&quot;* #,##0_);_(&quot;$&quot;* \(#,##0\);_(&quot;$&quot;* &quot;-&quot;_);_(@_)"/>
    <numFmt numFmtId="179" formatCode="_-* #,##0.00\ [$€]_-;\-* #,##0.00\ [$€]_-;_-* &quot;-&quot;??\ [$€]_-;_-@_-"/>
    <numFmt numFmtId="180" formatCode="_(&quot;$&quot;* #,##0.00_);_(&quot;$&quot;* \(#,##0.00\);_(&quot;$&quot;* &quot;-&quot;??_);_(@_)"/>
    <numFmt numFmtId="181" formatCode="&quot;€&quot;#,##0;[Red]\-&quot;€&quot;#,##0"/>
    <numFmt numFmtId="182" formatCode="#,##0_р_."/>
  </numFmts>
  <fonts count="68">
    <font>
      <sz val="11"/>
      <color theme="1"/>
      <name val="Calibri"/>
      <family val="2"/>
    </font>
    <font>
      <sz val="11"/>
      <color indexed="8"/>
      <name val="Calibri"/>
      <family val="2"/>
    </font>
    <font>
      <sz val="10"/>
      <name val="Arial Cyr"/>
      <family val="0"/>
    </font>
    <font>
      <sz val="8"/>
      <name val="Times New Roman"/>
      <family val="1"/>
    </font>
    <font>
      <b/>
      <sz val="10"/>
      <name val="Times New Roman"/>
      <family val="1"/>
    </font>
    <font>
      <sz val="10"/>
      <name val="Times New Roman"/>
      <family val="1"/>
    </font>
    <font>
      <sz val="10"/>
      <name val="Arial"/>
      <family val="2"/>
    </font>
    <font>
      <sz val="10"/>
      <name val="Helv"/>
      <family val="0"/>
    </font>
    <font>
      <sz val="10"/>
      <name val="MS Sans Serif"/>
      <family val="2"/>
    </font>
    <font>
      <sz val="12"/>
      <name val="Times New Roman"/>
      <family val="1"/>
    </font>
    <font>
      <b/>
      <sz val="10"/>
      <color indexed="10"/>
      <name val="Times New Roman"/>
      <family val="1"/>
    </font>
    <font>
      <sz val="10"/>
      <name val="Mangal"/>
      <family val="2"/>
    </font>
    <font>
      <sz val="8"/>
      <name val="Arial"/>
      <family val="2"/>
    </font>
    <font>
      <b/>
      <u val="single"/>
      <sz val="10"/>
      <name val="Arial"/>
      <family val="2"/>
    </font>
    <font>
      <i/>
      <sz val="10"/>
      <name val="Arial"/>
      <family val="2"/>
    </font>
    <font>
      <b/>
      <sz val="10"/>
      <name val="Arial"/>
      <family val="2"/>
    </font>
    <font>
      <sz val="1"/>
      <color indexed="8"/>
      <name val="Courier New"/>
      <family val="1"/>
    </font>
    <font>
      <b/>
      <sz val="10"/>
      <color indexed="12"/>
      <name val="Arial Cyr"/>
      <family val="2"/>
    </font>
    <font>
      <sz val="8"/>
      <name val="Tahoma"/>
      <family val="2"/>
    </font>
    <font>
      <b/>
      <sz val="1"/>
      <color indexed="8"/>
      <name val="Courier New"/>
      <family val="1"/>
    </font>
    <font>
      <b/>
      <sz val="11"/>
      <color indexed="8"/>
      <name val="Calibri"/>
      <family val="2"/>
    </font>
    <font>
      <sz val="10"/>
      <name val="Arial CE"/>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Times New Roman"/>
      <family val="1"/>
    </font>
    <font>
      <sz val="10"/>
      <color indexed="10"/>
      <name val="Times New Roman"/>
      <family val="1"/>
    </font>
    <font>
      <b/>
      <i/>
      <sz val="10"/>
      <color indexed="8"/>
      <name val="Times New Roman"/>
      <family val="1"/>
    </font>
    <font>
      <sz val="10"/>
      <color indexed="8"/>
      <name val="Times New Roman"/>
      <family val="1"/>
    </font>
    <font>
      <sz val="11"/>
      <name val="Times New Roman"/>
      <family val="1"/>
    </font>
    <font>
      <sz val="10"/>
      <name val="Calibri"/>
      <family val="2"/>
    </font>
    <font>
      <sz val="11"/>
      <color indexed="10"/>
      <name val="Times New Roman"/>
      <family val="1"/>
    </font>
    <font>
      <sz val="10"/>
      <color indexed="10"/>
      <name val="Calibri"/>
      <family val="2"/>
    </font>
    <font>
      <b/>
      <sz val="10"/>
      <color indexed="6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1"/>
      <color theme="1"/>
      <name val="Times New Roman"/>
      <family val="1"/>
    </font>
    <font>
      <sz val="10"/>
      <color rgb="FFFF0000"/>
      <name val="Times New Roman"/>
      <family val="1"/>
    </font>
    <font>
      <sz val="10"/>
      <color theme="1"/>
      <name val="Times New Roman"/>
      <family val="1"/>
    </font>
    <font>
      <sz val="11"/>
      <color rgb="FFFF0000"/>
      <name val="Times New Roman"/>
      <family val="1"/>
    </font>
    <font>
      <b/>
      <sz val="10"/>
      <color theme="3" tint="0.39998000860214233"/>
      <name val="Times New Roman"/>
      <family val="1"/>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42"/>
        <bgColor indexed="64"/>
      </patternFill>
    </fill>
    <fill>
      <patternFill patternType="lightGray">
        <fgColor indexed="22"/>
        <bgColor indexed="9"/>
      </patternFill>
    </fill>
    <fill>
      <patternFill patternType="solid">
        <fgColor indexed="9"/>
        <bgColor indexed="64"/>
      </patternFill>
    </fill>
    <fill>
      <patternFill patternType="lightGray">
        <fgColor indexed="9"/>
        <bgColor indexed="9"/>
      </patternFill>
    </fill>
    <fill>
      <patternFill patternType="solid">
        <fgColor indexed="31"/>
        <bgColor indexed="64"/>
      </patternFill>
    </fill>
    <fill>
      <patternFill patternType="mediumGray">
        <fgColor indexed="9"/>
        <bgColor indexed="44"/>
      </patternFill>
    </fill>
    <fill>
      <patternFill patternType="solid">
        <fgColor indexed="22"/>
        <bgColor indexed="64"/>
      </patternFill>
    </fill>
    <fill>
      <patternFill patternType="darkUp">
        <fgColor indexed="9"/>
        <bgColor indexed="22"/>
      </patternFill>
    </fill>
    <fill>
      <patternFill patternType="solid">
        <fgColor indexed="26"/>
        <bgColor indexed="64"/>
      </patternFill>
    </fill>
    <fill>
      <patternFill patternType="lightGray">
        <fgColor indexed="43"/>
        <bgColor indexed="9"/>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indexed="27"/>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right/>
      <top style="thin">
        <color indexed="8"/>
      </top>
      <bottom style="double">
        <color indexed="8"/>
      </bottom>
    </border>
    <border>
      <left style="hair"/>
      <right style="hair"/>
      <top style="hair"/>
      <bottom style="hair"/>
    </border>
    <border>
      <left style="thin">
        <color indexed="8"/>
      </left>
      <right style="thin">
        <color indexed="8"/>
      </right>
      <top style="thin">
        <color indexed="8"/>
      </top>
      <bottom style="thin">
        <color indexed="8"/>
      </bottom>
    </border>
    <border>
      <left style="thin"/>
      <right style="thin"/>
      <top style="thin"/>
      <bottom style="thin"/>
    </border>
    <border>
      <left style="thin">
        <color indexed="9"/>
      </left>
      <right style="thin">
        <color indexed="9"/>
      </right>
      <top style="thin">
        <color indexed="9"/>
      </top>
      <bottom style="thin">
        <color indexed="9"/>
      </bottom>
    </border>
    <border>
      <left style="hair">
        <color indexed="8"/>
      </left>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top style="thin"/>
      <bottom style="thin"/>
    </border>
    <border>
      <left style="medium"/>
      <right style="thin"/>
      <top style="medium"/>
      <bottom/>
    </border>
    <border>
      <left style="thin"/>
      <right style="thin"/>
      <top style="medium"/>
      <bottom/>
    </border>
    <border>
      <left/>
      <right style="thin"/>
      <top style="thin"/>
      <bottom style="thin"/>
    </border>
    <border>
      <left/>
      <right/>
      <top/>
      <bottom style="thin"/>
    </border>
    <border>
      <left style="thin"/>
      <right style="thin"/>
      <top style="thin"/>
      <bottom/>
    </border>
  </borders>
  <cellStyleXfs count="3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2" fillId="0" borderId="0">
      <alignment/>
      <protection/>
    </xf>
    <xf numFmtId="171" fontId="16" fillId="0" borderId="0">
      <alignment/>
      <protection locked="0"/>
    </xf>
    <xf numFmtId="171" fontId="16" fillId="0" borderId="0">
      <alignment/>
      <protection locked="0"/>
    </xf>
    <xf numFmtId="171" fontId="16" fillId="0" borderId="0">
      <alignment/>
      <protection locked="0"/>
    </xf>
    <xf numFmtId="0" fontId="19" fillId="0" borderId="0">
      <alignment/>
      <protection locked="0"/>
    </xf>
    <xf numFmtId="0" fontId="19" fillId="0" borderId="0">
      <alignment/>
      <protection locked="0"/>
    </xf>
    <xf numFmtId="0" fontId="16" fillId="0" borderId="1">
      <alignment/>
      <protection locked="0"/>
    </xf>
    <xf numFmtId="176" fontId="8" fillId="0" borderId="2" applyFon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2" fontId="8" fillId="0" borderId="0" applyFont="0" applyFill="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22" fillId="25" borderId="0" applyNumberFormat="0" applyBorder="0" applyAlignment="0" applyProtection="0"/>
    <xf numFmtId="0" fontId="46" fillId="26" borderId="0" applyNumberFormat="0" applyBorder="0" applyAlignment="0" applyProtection="0"/>
    <xf numFmtId="0" fontId="22" fillId="17" borderId="0" applyNumberFormat="0" applyBorder="0" applyAlignment="0" applyProtection="0"/>
    <xf numFmtId="0" fontId="46" fillId="27" borderId="0" applyNumberFormat="0" applyBorder="0" applyAlignment="0" applyProtection="0"/>
    <xf numFmtId="0" fontId="22" fillId="19" borderId="0" applyNumberFormat="0" applyBorder="0" applyAlignment="0" applyProtection="0"/>
    <xf numFmtId="0" fontId="46" fillId="28" borderId="0" applyNumberFormat="0" applyBorder="0" applyAlignment="0" applyProtection="0"/>
    <xf numFmtId="0" fontId="22" fillId="29" borderId="0" applyNumberFormat="0" applyBorder="0" applyAlignment="0" applyProtection="0"/>
    <xf numFmtId="0" fontId="46" fillId="30" borderId="0" applyNumberFormat="0" applyBorder="0" applyAlignment="0" applyProtection="0"/>
    <xf numFmtId="0" fontId="22" fillId="31" borderId="0" applyNumberFormat="0" applyBorder="0" applyAlignment="0" applyProtection="0"/>
    <xf numFmtId="0" fontId="46" fillId="32" borderId="0" applyNumberFormat="0" applyBorder="0" applyAlignment="0" applyProtection="0"/>
    <xf numFmtId="0" fontId="22" fillId="33" borderId="0" applyNumberFormat="0" applyBorder="0" applyAlignment="0" applyProtection="0"/>
    <xf numFmtId="165" fontId="11" fillId="0" borderId="0" applyFill="0" applyBorder="0" applyAlignment="0" applyProtection="0"/>
    <xf numFmtId="166" fontId="11" fillId="0" borderId="0" applyFill="0" applyBorder="0" applyAlignment="0" applyProtection="0"/>
    <xf numFmtId="167" fontId="11" fillId="0" borderId="0" applyFill="0" applyBorder="0" applyAlignment="0" applyProtection="0"/>
    <xf numFmtId="168" fontId="11" fillId="0" borderId="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179" fontId="21" fillId="0" borderId="0" applyFont="0" applyFill="0" applyBorder="0" applyAlignment="0" applyProtection="0"/>
    <xf numFmtId="43" fontId="2" fillId="0" borderId="0" applyFont="0" applyFill="0" applyBorder="0" applyAlignment="0" applyProtection="0"/>
    <xf numFmtId="175" fontId="21" fillId="0" borderId="0" applyFont="0" applyFill="0" applyBorder="0" applyAlignment="0" applyProtection="0"/>
    <xf numFmtId="180" fontId="21" fillId="0" borderId="0" applyFont="0" applyFill="0" applyBorder="0" applyAlignment="0" applyProtection="0"/>
    <xf numFmtId="14" fontId="5" fillId="0" borderId="0" applyFont="0" applyFill="0" applyBorder="0" applyAlignment="0" applyProtection="0"/>
    <xf numFmtId="164" fontId="21"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169" fontId="6" fillId="0" borderId="0">
      <alignment/>
      <protection/>
    </xf>
    <xf numFmtId="170" fontId="6" fillId="0" borderId="0">
      <alignment/>
      <protection/>
    </xf>
    <xf numFmtId="0" fontId="12" fillId="0" borderId="0" applyNumberFormat="0">
      <alignment horizontal="left"/>
      <protection/>
    </xf>
    <xf numFmtId="40" fontId="6" fillId="34" borderId="3">
      <alignment/>
      <protection/>
    </xf>
    <xf numFmtId="40" fontId="6" fillId="35" borderId="4">
      <alignment/>
      <protection/>
    </xf>
    <xf numFmtId="40" fontId="6" fillId="36" borderId="3">
      <alignment/>
      <protection/>
    </xf>
    <xf numFmtId="40" fontId="6" fillId="37" borderId="4">
      <alignment/>
      <protection/>
    </xf>
    <xf numFmtId="49" fontId="13" fillId="38" borderId="5">
      <alignment horizontal="center"/>
      <protection/>
    </xf>
    <xf numFmtId="49" fontId="13" fillId="39" borderId="5">
      <alignment horizontal="center"/>
      <protection/>
    </xf>
    <xf numFmtId="49" fontId="6" fillId="38" borderId="5">
      <alignment horizontal="center"/>
      <protection/>
    </xf>
    <xf numFmtId="49" fontId="6" fillId="39" borderId="5">
      <alignment horizontal="center"/>
      <protection/>
    </xf>
    <xf numFmtId="49" fontId="14" fillId="0" borderId="0">
      <alignment/>
      <protection/>
    </xf>
    <xf numFmtId="0" fontId="6" fillId="40" borderId="3">
      <alignment/>
      <protection/>
    </xf>
    <xf numFmtId="0" fontId="6" fillId="41" borderId="4">
      <alignment/>
      <protection/>
    </xf>
    <xf numFmtId="39" fontId="6" fillId="34" borderId="3">
      <alignment/>
      <protection/>
    </xf>
    <xf numFmtId="40" fontId="6" fillId="35" borderId="4">
      <alignment/>
      <protection/>
    </xf>
    <xf numFmtId="39" fontId="6" fillId="35" borderId="4">
      <alignment/>
      <protection/>
    </xf>
    <xf numFmtId="40" fontId="6" fillId="36" borderId="3">
      <alignment/>
      <protection/>
    </xf>
    <xf numFmtId="40" fontId="6" fillId="36" borderId="3">
      <alignment/>
      <protection/>
    </xf>
    <xf numFmtId="40" fontId="6" fillId="37" borderId="4">
      <alignment/>
      <protection/>
    </xf>
    <xf numFmtId="40" fontId="6" fillId="37" borderId="4">
      <alignment/>
      <protection/>
    </xf>
    <xf numFmtId="49" fontId="13" fillId="38" borderId="5">
      <alignment vertical="center"/>
      <protection/>
    </xf>
    <xf numFmtId="49" fontId="13" fillId="39" borderId="5">
      <alignment vertical="center"/>
      <protection/>
    </xf>
    <xf numFmtId="49" fontId="14" fillId="38" borderId="5">
      <alignment vertical="center"/>
      <protection/>
    </xf>
    <xf numFmtId="49" fontId="14" fillId="39" borderId="5">
      <alignment vertical="center"/>
      <protection/>
    </xf>
    <xf numFmtId="49" fontId="6" fillId="0" borderId="0">
      <alignment horizontal="right"/>
      <protection/>
    </xf>
    <xf numFmtId="49" fontId="15" fillId="0" borderId="4">
      <alignment horizontal="right"/>
      <protection/>
    </xf>
    <xf numFmtId="49" fontId="15" fillId="0" borderId="3">
      <alignment horizontal="right"/>
      <protection/>
    </xf>
    <xf numFmtId="39" fontId="6" fillId="42" borderId="3">
      <alignment/>
      <protection/>
    </xf>
    <xf numFmtId="40" fontId="6" fillId="43" borderId="4">
      <alignment/>
      <protection/>
    </xf>
    <xf numFmtId="0" fontId="8" fillId="0" borderId="0">
      <alignment/>
      <protection/>
    </xf>
    <xf numFmtId="0" fontId="7" fillId="0" borderId="0">
      <alignment/>
      <protection/>
    </xf>
    <xf numFmtId="0" fontId="46" fillId="44" borderId="0" applyNumberFormat="0" applyBorder="0" applyAlignment="0" applyProtection="0"/>
    <xf numFmtId="0" fontId="22" fillId="45" borderId="0" applyNumberFormat="0" applyBorder="0" applyAlignment="0" applyProtection="0"/>
    <xf numFmtId="0" fontId="46" fillId="46" borderId="0" applyNumberFormat="0" applyBorder="0" applyAlignment="0" applyProtection="0"/>
    <xf numFmtId="0" fontId="22" fillId="47" borderId="0" applyNumberFormat="0" applyBorder="0" applyAlignment="0" applyProtection="0"/>
    <xf numFmtId="0" fontId="46" fillId="48" borderId="0" applyNumberFormat="0" applyBorder="0" applyAlignment="0" applyProtection="0"/>
    <xf numFmtId="0" fontId="22" fillId="49" borderId="0" applyNumberFormat="0" applyBorder="0" applyAlignment="0" applyProtection="0"/>
    <xf numFmtId="0" fontId="46" fillId="50" borderId="0" applyNumberFormat="0" applyBorder="0" applyAlignment="0" applyProtection="0"/>
    <xf numFmtId="0" fontId="22" fillId="29" borderId="0" applyNumberFormat="0" applyBorder="0" applyAlignment="0" applyProtection="0"/>
    <xf numFmtId="0" fontId="46" fillId="51" borderId="0" applyNumberFormat="0" applyBorder="0" applyAlignment="0" applyProtection="0"/>
    <xf numFmtId="0" fontId="22" fillId="31" borderId="0" applyNumberFormat="0" applyBorder="0" applyAlignment="0" applyProtection="0"/>
    <xf numFmtId="0" fontId="46" fillId="52" borderId="0" applyNumberFormat="0" applyBorder="0" applyAlignment="0" applyProtection="0"/>
    <xf numFmtId="0" fontId="22" fillId="53" borderId="0" applyNumberFormat="0" applyBorder="0" applyAlignment="0" applyProtection="0"/>
    <xf numFmtId="172" fontId="2" fillId="0" borderId="6">
      <alignment/>
      <protection locked="0"/>
    </xf>
    <xf numFmtId="0" fontId="47" fillId="54" borderId="7" applyNumberFormat="0" applyAlignment="0" applyProtection="0"/>
    <xf numFmtId="0" fontId="23" fillId="13" borderId="8" applyNumberFormat="0" applyAlignment="0" applyProtection="0"/>
    <xf numFmtId="0" fontId="48" fillId="55" borderId="9" applyNumberFormat="0" applyAlignment="0" applyProtection="0"/>
    <xf numFmtId="0" fontId="24" fillId="56" borderId="10" applyNumberFormat="0" applyAlignment="0" applyProtection="0"/>
    <xf numFmtId="0" fontId="49" fillId="55" borderId="7" applyNumberFormat="0" applyAlignment="0" applyProtection="0"/>
    <xf numFmtId="0" fontId="25" fillId="56"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80"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11" applyNumberFormat="0" applyFill="0" applyAlignment="0" applyProtection="0"/>
    <xf numFmtId="0" fontId="33" fillId="0" borderId="12" applyNumberFormat="0" applyFill="0" applyAlignment="0" applyProtection="0"/>
    <xf numFmtId="0" fontId="51" fillId="0" borderId="13" applyNumberFormat="0" applyFill="0" applyAlignment="0" applyProtection="0"/>
    <xf numFmtId="0" fontId="34" fillId="0" borderId="14" applyNumberFormat="0" applyFill="0" applyAlignment="0" applyProtection="0"/>
    <xf numFmtId="0" fontId="52" fillId="0" borderId="15" applyNumberFormat="0" applyFill="0" applyAlignment="0" applyProtection="0"/>
    <xf numFmtId="0" fontId="35" fillId="0" borderId="16" applyNumberFormat="0" applyFill="0" applyAlignment="0" applyProtection="0"/>
    <xf numFmtId="0" fontId="52" fillId="0" borderId="0" applyNumberFormat="0" applyFill="0" applyBorder="0" applyAlignment="0" applyProtection="0"/>
    <xf numFmtId="0" fontId="35" fillId="0" borderId="0" applyNumberFormat="0" applyFill="0" applyBorder="0" applyAlignment="0" applyProtection="0"/>
    <xf numFmtId="172" fontId="17" fillId="57" borderId="6">
      <alignment/>
      <protection/>
    </xf>
    <xf numFmtId="0" fontId="53" fillId="0" borderId="17" applyNumberFormat="0" applyFill="0" applyAlignment="0" applyProtection="0"/>
    <xf numFmtId="0" fontId="20" fillId="0" borderId="18" applyNumberFormat="0" applyFill="0" applyAlignment="0" applyProtection="0"/>
    <xf numFmtId="0" fontId="6" fillId="0" borderId="0">
      <alignment/>
      <protection/>
    </xf>
    <xf numFmtId="0" fontId="54" fillId="58" borderId="19" applyNumberFormat="0" applyAlignment="0" applyProtection="0"/>
    <xf numFmtId="0" fontId="26" fillId="59" borderId="20" applyNumberFormat="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56" fillId="60" borderId="0" applyNumberFormat="0" applyBorder="0" applyAlignment="0" applyProtection="0"/>
    <xf numFmtId="0" fontId="27" fillId="61" borderId="0" applyNumberFormat="0" applyBorder="0" applyAlignment="0" applyProtection="0"/>
    <xf numFmtId="0" fontId="1" fillId="0" borderId="0">
      <alignment/>
      <protection/>
    </xf>
    <xf numFmtId="0" fontId="1" fillId="0" borderId="0">
      <alignment/>
      <protection/>
    </xf>
    <xf numFmtId="0" fontId="6" fillId="0" borderId="0">
      <alignment/>
      <protection/>
    </xf>
    <xf numFmtId="0" fontId="18" fillId="0" borderId="0">
      <alignment/>
      <protection/>
    </xf>
    <xf numFmtId="0" fontId="1"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9"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18" fillId="0" borderId="0">
      <alignment/>
      <protection/>
    </xf>
    <xf numFmtId="0" fontId="6" fillId="0" borderId="0">
      <alignment/>
      <protection/>
    </xf>
    <xf numFmtId="0" fontId="1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2" fillId="0" borderId="0">
      <alignment/>
      <protection/>
    </xf>
    <xf numFmtId="0" fontId="8" fillId="0" borderId="0">
      <alignment/>
      <protection/>
    </xf>
    <xf numFmtId="0" fontId="1" fillId="0" borderId="0">
      <alignment/>
      <protection/>
    </xf>
    <xf numFmtId="0" fontId="6" fillId="0" borderId="0">
      <alignment/>
      <protection/>
    </xf>
    <xf numFmtId="0" fontId="1" fillId="0" borderId="0">
      <alignment/>
      <protection/>
    </xf>
    <xf numFmtId="0" fontId="8"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7" fillId="0" borderId="0">
      <alignment/>
      <protection/>
    </xf>
    <xf numFmtId="0" fontId="57" fillId="62" borderId="0" applyNumberFormat="0" applyBorder="0" applyAlignment="0" applyProtection="0"/>
    <xf numFmtId="0" fontId="28" fillId="5" borderId="0" applyNumberFormat="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0" fillId="63" borderId="21" applyNumberFormat="0" applyFont="0" applyAlignment="0" applyProtection="0"/>
    <xf numFmtId="0" fontId="6" fillId="64" borderId="22"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9" fillId="0" borderId="23" applyNumberFormat="0" applyFill="0" applyAlignment="0" applyProtection="0"/>
    <xf numFmtId="0" fontId="30" fillId="0" borderId="24" applyNumberFormat="0" applyFill="0" applyAlignment="0" applyProtection="0"/>
    <xf numFmtId="0" fontId="7" fillId="0" borderId="0">
      <alignment/>
      <protection/>
    </xf>
    <xf numFmtId="0" fontId="7" fillId="0" borderId="0">
      <alignment/>
      <protection/>
    </xf>
    <xf numFmtId="0" fontId="6" fillId="0" borderId="0">
      <alignment/>
      <protection/>
    </xf>
    <xf numFmtId="0" fontId="6" fillId="0" borderId="0">
      <alignment/>
      <protection/>
    </xf>
    <xf numFmtId="0" fontId="2" fillId="0" borderId="0">
      <alignment vertical="top" wrapText="1"/>
      <protection/>
    </xf>
    <xf numFmtId="0" fontId="60" fillId="0" borderId="0" applyNumberFormat="0" applyFill="0" applyBorder="0" applyAlignment="0" applyProtection="0"/>
    <xf numFmtId="0" fontId="31" fillId="0" borderId="0" applyNumberFormat="0" applyFill="0" applyBorder="0" applyAlignment="0" applyProtection="0"/>
    <xf numFmtId="173" fontId="11" fillId="0" borderId="0" applyFill="0" applyBorder="0" applyAlignment="0" applyProtection="0"/>
    <xf numFmtId="174" fontId="11"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181" fontId="6" fillId="0" borderId="0" applyFont="0" applyFill="0" applyBorder="0" applyAlignment="0" applyProtection="0"/>
    <xf numFmtId="164" fontId="6" fillId="0" borderId="0" applyFont="0" applyFill="0" applyBorder="0" applyAlignment="0" applyProtection="0"/>
    <xf numFmtId="174" fontId="11"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4" fontId="11" fillId="0" borderId="0" applyFill="0" applyBorder="0" applyAlignment="0" applyProtection="0"/>
    <xf numFmtId="43" fontId="0" fillId="0" borderId="0" applyFont="0" applyFill="0" applyBorder="0" applyAlignment="0" applyProtection="0"/>
    <xf numFmtId="0" fontId="61" fillId="65" borderId="0" applyNumberFormat="0" applyBorder="0" applyAlignment="0" applyProtection="0"/>
    <xf numFmtId="0" fontId="32" fillId="7" borderId="0" applyNumberFormat="0" applyBorder="0" applyAlignment="0" applyProtection="0"/>
    <xf numFmtId="171" fontId="16" fillId="0" borderId="0">
      <alignment/>
      <protection locked="0"/>
    </xf>
  </cellStyleXfs>
  <cellXfs count="146">
    <xf numFmtId="0" fontId="0" fillId="0" borderId="0" xfId="0" applyFont="1" applyAlignment="1">
      <alignment/>
    </xf>
    <xf numFmtId="0" fontId="4" fillId="0" borderId="4" xfId="212" applyFont="1" applyFill="1" applyBorder="1" applyAlignment="1">
      <alignment horizontal="center" vertical="center" wrapText="1"/>
      <protection/>
    </xf>
    <xf numFmtId="0" fontId="5" fillId="0" borderId="4" xfId="80" applyFont="1" applyFill="1" applyBorder="1" applyAlignment="1">
      <alignment horizontal="center" vertical="center" wrapText="1"/>
      <protection/>
    </xf>
    <xf numFmtId="0" fontId="5" fillId="0" borderId="4" xfId="0" applyFont="1" applyBorder="1" applyAlignment="1">
      <alignment horizontal="center" vertical="center" wrapText="1"/>
    </xf>
    <xf numFmtId="49" fontId="4" fillId="0" borderId="4" xfId="212" applyNumberFormat="1" applyFont="1" applyFill="1" applyBorder="1" applyAlignment="1">
      <alignment horizontal="center" vertical="center" wrapText="1"/>
      <protection/>
    </xf>
    <xf numFmtId="0" fontId="4" fillId="0" borderId="4" xfId="212" applyFont="1" applyFill="1" applyBorder="1" applyAlignment="1">
      <alignment vertical="center" wrapText="1"/>
      <protection/>
    </xf>
    <xf numFmtId="4" fontId="4" fillId="0" borderId="4" xfId="212" applyNumberFormat="1" applyFont="1" applyFill="1" applyBorder="1" applyAlignment="1">
      <alignment horizontal="center" vertical="center" wrapText="1"/>
      <protection/>
    </xf>
    <xf numFmtId="0" fontId="4" fillId="0" borderId="4" xfId="212" applyFont="1" applyFill="1" applyBorder="1" applyAlignment="1">
      <alignment horizontal="center" vertical="center" wrapText="1"/>
      <protection/>
    </xf>
    <xf numFmtId="14" fontId="4" fillId="0" borderId="4" xfId="212" applyNumberFormat="1" applyFont="1" applyFill="1" applyBorder="1" applyAlignment="1">
      <alignment horizontal="left" vertical="center"/>
      <protection/>
    </xf>
    <xf numFmtId="14" fontId="3" fillId="0" borderId="0" xfId="212" applyNumberFormat="1" applyFont="1" applyFill="1" applyBorder="1" applyAlignment="1">
      <alignment horizontal="center" vertical="center" wrapText="1"/>
      <protection/>
    </xf>
    <xf numFmtId="0" fontId="5" fillId="0" borderId="4" xfId="215" applyFont="1" applyBorder="1" applyAlignment="1">
      <alignment horizontal="center" vertical="center" wrapText="1"/>
      <protection/>
    </xf>
    <xf numFmtId="0" fontId="5" fillId="0" borderId="4" xfId="185" applyFont="1" applyFill="1" applyBorder="1" applyAlignment="1">
      <alignment horizontal="center" vertical="center" wrapText="1"/>
      <protection/>
    </xf>
    <xf numFmtId="0" fontId="5" fillId="66" borderId="4" xfId="185" applyFont="1" applyFill="1" applyBorder="1" applyAlignment="1">
      <alignment horizontal="center" vertical="center" wrapText="1"/>
      <protection/>
    </xf>
    <xf numFmtId="0" fontId="5" fillId="66" borderId="25" xfId="215" applyFont="1" applyFill="1" applyBorder="1" applyAlignment="1">
      <alignment horizontal="center" vertical="center" wrapText="1"/>
      <protection/>
    </xf>
    <xf numFmtId="0" fontId="5" fillId="0" borderId="4" xfId="215" applyFont="1" applyBorder="1" applyAlignment="1">
      <alignment horizontal="center" vertical="center"/>
      <protection/>
    </xf>
    <xf numFmtId="0" fontId="5" fillId="0" borderId="4" xfId="185" applyFont="1" applyBorder="1" applyAlignment="1">
      <alignment horizontal="center" vertical="center" wrapText="1"/>
      <protection/>
    </xf>
    <xf numFmtId="0" fontId="5" fillId="0" borderId="4" xfId="215" applyFont="1" applyBorder="1" applyAlignment="1">
      <alignment horizontal="center"/>
      <protection/>
    </xf>
    <xf numFmtId="0" fontId="6" fillId="0" borderId="4" xfId="185" applyFont="1" applyFill="1" applyBorder="1" applyAlignment="1">
      <alignment horizontal="center" vertical="center" wrapText="1"/>
      <protection/>
    </xf>
    <xf numFmtId="0" fontId="5" fillId="0" borderId="25" xfId="215" applyFont="1" applyBorder="1" applyAlignment="1">
      <alignment horizontal="center"/>
      <protection/>
    </xf>
    <xf numFmtId="0" fontId="5" fillId="0" borderId="4" xfId="215" applyFont="1" applyBorder="1">
      <alignment/>
      <protection/>
    </xf>
    <xf numFmtId="14" fontId="62" fillId="0" borderId="4" xfId="212" applyNumberFormat="1" applyFont="1" applyFill="1" applyBorder="1" applyAlignment="1">
      <alignment horizontal="left" vertical="center"/>
      <protection/>
    </xf>
    <xf numFmtId="4" fontId="62" fillId="0" borderId="4" xfId="215" applyNumberFormat="1" applyFont="1" applyBorder="1" applyAlignment="1">
      <alignment horizontal="center" vertical="center"/>
      <protection/>
    </xf>
    <xf numFmtId="4" fontId="0" fillId="0" borderId="0" xfId="0" applyNumberFormat="1" applyAlignment="1">
      <alignment/>
    </xf>
    <xf numFmtId="0" fontId="63" fillId="0" borderId="0" xfId="0" applyFont="1" applyAlignment="1">
      <alignment/>
    </xf>
    <xf numFmtId="0" fontId="5" fillId="0" borderId="4" xfId="215" applyFont="1" applyBorder="1" applyAlignment="1">
      <alignment horizontal="center" vertical="center" wrapText="1"/>
      <protection/>
    </xf>
    <xf numFmtId="0" fontId="5" fillId="66" borderId="4" xfId="185" applyFont="1" applyFill="1" applyBorder="1" applyAlignment="1">
      <alignment horizontal="center" vertical="center" wrapText="1"/>
      <protection/>
    </xf>
    <xf numFmtId="0" fontId="5" fillId="0" borderId="4" xfId="215" applyFont="1" applyBorder="1" applyAlignment="1">
      <alignment horizontal="center" vertical="center"/>
      <protection/>
    </xf>
    <xf numFmtId="0" fontId="5" fillId="0" borderId="4" xfId="185" applyFont="1" applyFill="1" applyBorder="1" applyAlignment="1">
      <alignment horizontal="center" vertical="center" wrapText="1"/>
      <protection/>
    </xf>
    <xf numFmtId="0" fontId="5" fillId="0" borderId="4" xfId="185" applyFont="1" applyBorder="1" applyAlignment="1">
      <alignment horizontal="center" vertical="center" wrapText="1"/>
      <protection/>
    </xf>
    <xf numFmtId="0" fontId="5" fillId="0" borderId="4" xfId="215" applyFont="1" applyBorder="1" applyAlignment="1">
      <alignment horizontal="center"/>
      <protection/>
    </xf>
    <xf numFmtId="0" fontId="6" fillId="0" borderId="4" xfId="185" applyFont="1" applyFill="1" applyBorder="1" applyAlignment="1">
      <alignment horizontal="center" vertical="center" wrapText="1"/>
      <protection/>
    </xf>
    <xf numFmtId="0" fontId="5" fillId="0" borderId="4" xfId="215" applyFont="1" applyBorder="1">
      <alignment/>
      <protection/>
    </xf>
    <xf numFmtId="0" fontId="4" fillId="0" borderId="0" xfId="212" applyFont="1" applyFill="1" applyBorder="1" applyAlignment="1">
      <alignment horizontal="left" vertical="center"/>
      <protection/>
    </xf>
    <xf numFmtId="0" fontId="0" fillId="0" borderId="0" xfId="0" applyBorder="1" applyAlignment="1">
      <alignment/>
    </xf>
    <xf numFmtId="3" fontId="4" fillId="0" borderId="0" xfId="213" applyNumberFormat="1" applyFont="1" applyFill="1" applyBorder="1" applyAlignment="1">
      <alignment horizontal="center" vertical="center"/>
      <protection/>
    </xf>
    <xf numFmtId="4" fontId="62" fillId="0" borderId="4" xfId="212" applyNumberFormat="1" applyFont="1" applyFill="1" applyBorder="1" applyAlignment="1">
      <alignment horizontal="center" vertical="center" wrapText="1"/>
      <protection/>
    </xf>
    <xf numFmtId="4" fontId="4" fillId="0" borderId="4" xfId="215" applyNumberFormat="1" applyFont="1" applyBorder="1" applyAlignment="1">
      <alignment horizontal="center" vertical="center"/>
      <protection/>
    </xf>
    <xf numFmtId="0" fontId="64" fillId="0" borderId="4" xfId="0" applyFont="1" applyBorder="1" applyAlignment="1">
      <alignment horizontal="center" vertical="center" wrapText="1"/>
    </xf>
    <xf numFmtId="0" fontId="64" fillId="0" borderId="4" xfId="80" applyFont="1" applyFill="1" applyBorder="1" applyAlignment="1">
      <alignment horizontal="center" vertical="center" wrapText="1"/>
      <protection/>
    </xf>
    <xf numFmtId="0" fontId="64" fillId="66" borderId="4" xfId="215" applyFont="1" applyFill="1" applyBorder="1" applyAlignment="1">
      <alignment horizontal="center" vertical="center"/>
      <protection/>
    </xf>
    <xf numFmtId="0" fontId="64" fillId="66" borderId="4" xfId="215" applyFont="1" applyFill="1" applyBorder="1" applyAlignment="1">
      <alignment horizontal="center" vertical="center" wrapText="1"/>
      <protection/>
    </xf>
    <xf numFmtId="3" fontId="64" fillId="0" borderId="4" xfId="215" applyNumberFormat="1" applyFont="1" applyFill="1" applyBorder="1" applyAlignment="1">
      <alignment horizontal="center" vertical="center" wrapText="1"/>
      <protection/>
    </xf>
    <xf numFmtId="0" fontId="5" fillId="0" borderId="4" xfId="80" applyFont="1" applyFill="1" applyBorder="1" applyAlignment="1">
      <alignment horizontal="center" vertical="center" wrapText="1"/>
      <protection/>
    </xf>
    <xf numFmtId="0" fontId="5" fillId="66" borderId="25" xfId="215" applyFont="1" applyFill="1" applyBorder="1" applyAlignment="1">
      <alignment horizontal="center" vertical="center" wrapText="1"/>
      <protection/>
    </xf>
    <xf numFmtId="0" fontId="39" fillId="0" borderId="26" xfId="220" applyFont="1" applyBorder="1" applyAlignment="1">
      <alignment horizontal="center" vertical="top" wrapText="1"/>
      <protection/>
    </xf>
    <xf numFmtId="0" fontId="39" fillId="0" borderId="27" xfId="220" applyFont="1" applyBorder="1" applyAlignment="1">
      <alignment horizontal="center" vertical="top" wrapText="1"/>
      <protection/>
    </xf>
    <xf numFmtId="0" fontId="64" fillId="66" borderId="25" xfId="215" applyFont="1" applyFill="1" applyBorder="1" applyAlignment="1">
      <alignment horizontal="center" vertical="center" wrapText="1"/>
      <protection/>
    </xf>
    <xf numFmtId="0" fontId="64" fillId="66" borderId="4" xfId="305" applyNumberFormat="1" applyFont="1" applyFill="1" applyBorder="1" applyAlignment="1">
      <alignment horizontal="center" vertical="center" wrapText="1"/>
      <protection/>
    </xf>
    <xf numFmtId="49" fontId="64" fillId="66" borderId="4" xfId="187" applyNumberFormat="1" applyFont="1" applyFill="1" applyBorder="1" applyAlignment="1">
      <alignment horizontal="center" vertical="center" wrapText="1"/>
      <protection/>
    </xf>
    <xf numFmtId="0" fontId="64" fillId="66" borderId="4" xfId="80" applyFont="1" applyFill="1" applyBorder="1" applyAlignment="1">
      <alignment horizontal="center" vertical="center" wrapText="1"/>
      <protection/>
    </xf>
    <xf numFmtId="3" fontId="64" fillId="66" borderId="4" xfId="215" applyNumberFormat="1" applyFont="1" applyFill="1" applyBorder="1" applyAlignment="1">
      <alignment horizontal="center" vertical="center"/>
      <protection/>
    </xf>
    <xf numFmtId="4" fontId="64" fillId="66" borderId="4" xfId="215" applyNumberFormat="1" applyFont="1" applyFill="1" applyBorder="1" applyAlignment="1">
      <alignment horizontal="center" vertical="center"/>
      <protection/>
    </xf>
    <xf numFmtId="0" fontId="64" fillId="66" borderId="4" xfId="215" applyNumberFormat="1" applyFont="1" applyFill="1" applyBorder="1" applyAlignment="1">
      <alignment horizontal="center" vertical="center"/>
      <protection/>
    </xf>
    <xf numFmtId="14" fontId="5" fillId="0" borderId="4" xfId="215" applyNumberFormat="1" applyFont="1" applyFill="1" applyBorder="1" applyAlignment="1">
      <alignment horizontal="center" vertical="center"/>
      <protection/>
    </xf>
    <xf numFmtId="0" fontId="5" fillId="0" borderId="4" xfId="220" applyFont="1" applyBorder="1" applyAlignment="1">
      <alignment horizontal="center" vertical="center"/>
      <protection/>
    </xf>
    <xf numFmtId="0" fontId="5" fillId="66" borderId="4" xfId="305" applyFont="1" applyFill="1" applyBorder="1" applyAlignment="1">
      <alignment horizontal="center" vertical="center" wrapText="1"/>
      <protection/>
    </xf>
    <xf numFmtId="0" fontId="5" fillId="66" borderId="4" xfId="215" applyFont="1" applyFill="1" applyBorder="1" applyAlignment="1">
      <alignment horizontal="center" vertical="center"/>
      <protection/>
    </xf>
    <xf numFmtId="0" fontId="5" fillId="66" borderId="4" xfId="186" applyFont="1" applyFill="1" applyBorder="1" applyAlignment="1">
      <alignment horizontal="center" vertical="center" wrapText="1"/>
      <protection/>
    </xf>
    <xf numFmtId="3" fontId="62" fillId="0" borderId="4" xfId="212" applyNumberFormat="1" applyFont="1" applyFill="1" applyBorder="1" applyAlignment="1">
      <alignment horizontal="center" vertical="center" wrapText="1"/>
      <protection/>
    </xf>
    <xf numFmtId="0" fontId="65" fillId="0" borderId="4" xfId="0" applyFont="1" applyBorder="1" applyAlignment="1">
      <alignment horizontal="center" vertical="center" wrapText="1"/>
    </xf>
    <xf numFmtId="0" fontId="64" fillId="0" borderId="4" xfId="220" applyFont="1" applyBorder="1" applyAlignment="1">
      <alignment horizontal="center" vertical="center"/>
      <protection/>
    </xf>
    <xf numFmtId="0" fontId="64" fillId="0" borderId="4" xfId="215" applyFont="1" applyBorder="1" applyAlignment="1">
      <alignment horizontal="center" vertical="center" wrapText="1"/>
      <protection/>
    </xf>
    <xf numFmtId="0" fontId="64" fillId="66" borderId="4" xfId="186" applyFont="1" applyFill="1" applyBorder="1" applyAlignment="1">
      <alignment horizontal="center" vertical="center" wrapText="1"/>
      <protection/>
    </xf>
    <xf numFmtId="0" fontId="64" fillId="0" borderId="4" xfId="215" applyFont="1" applyBorder="1" applyAlignment="1">
      <alignment horizontal="center" vertical="center"/>
      <protection/>
    </xf>
    <xf numFmtId="3" fontId="64" fillId="0" borderId="4" xfId="215" applyNumberFormat="1" applyFont="1" applyBorder="1" applyAlignment="1">
      <alignment horizontal="center" vertical="center"/>
      <protection/>
    </xf>
    <xf numFmtId="0" fontId="64" fillId="0" borderId="4" xfId="215" applyFont="1" applyFill="1" applyBorder="1" applyAlignment="1">
      <alignment horizontal="center" vertical="center" wrapText="1"/>
      <protection/>
    </xf>
    <xf numFmtId="0" fontId="64" fillId="0" borderId="4" xfId="0" applyFont="1" applyFill="1" applyBorder="1" applyAlignment="1">
      <alignment horizontal="center" vertical="center" wrapText="1"/>
    </xf>
    <xf numFmtId="0" fontId="64" fillId="66" borderId="4" xfId="305" applyFont="1" applyFill="1" applyBorder="1" applyAlignment="1">
      <alignment horizontal="center" vertical="center" wrapText="1"/>
      <protection/>
    </xf>
    <xf numFmtId="0" fontId="64" fillId="0" borderId="4" xfId="0" applyNumberFormat="1" applyFont="1" applyFill="1" applyBorder="1" applyAlignment="1">
      <alignment horizontal="center" vertical="center" wrapText="1"/>
    </xf>
    <xf numFmtId="0" fontId="64" fillId="0" borderId="4" xfId="187" applyFont="1" applyBorder="1" applyAlignment="1">
      <alignment horizontal="center" vertical="center" wrapText="1"/>
      <protection/>
    </xf>
    <xf numFmtId="0" fontId="64" fillId="0" borderId="28" xfId="215" applyFont="1" applyBorder="1" applyAlignment="1">
      <alignment horizontal="center"/>
      <protection/>
    </xf>
    <xf numFmtId="0" fontId="64" fillId="0" borderId="4" xfId="187" applyFont="1" applyFill="1" applyBorder="1" applyAlignment="1">
      <alignment horizontal="center" vertical="center" wrapText="1"/>
      <protection/>
    </xf>
    <xf numFmtId="0" fontId="64" fillId="0" borderId="4" xfId="215" applyFont="1" applyBorder="1" applyAlignment="1">
      <alignment horizontal="center"/>
      <protection/>
    </xf>
    <xf numFmtId="0" fontId="63" fillId="0" borderId="29" xfId="0" applyFont="1" applyBorder="1" applyAlignment="1">
      <alignment horizontal="center"/>
    </xf>
    <xf numFmtId="0" fontId="64" fillId="0" borderId="4" xfId="215" applyFont="1" applyBorder="1">
      <alignment/>
      <protection/>
    </xf>
    <xf numFmtId="0" fontId="65" fillId="0" borderId="4" xfId="220" applyFont="1" applyBorder="1" applyAlignment="1">
      <alignment horizontal="center" vertical="center"/>
      <protection/>
    </xf>
    <xf numFmtId="0" fontId="65" fillId="66" borderId="4" xfId="305" applyNumberFormat="1" applyFont="1" applyFill="1" applyBorder="1" applyAlignment="1">
      <alignment horizontal="center" vertical="center" wrapText="1"/>
      <protection/>
    </xf>
    <xf numFmtId="49" fontId="65" fillId="66" borderId="4" xfId="187" applyNumberFormat="1" applyFont="1" applyFill="1" applyBorder="1" applyAlignment="1">
      <alignment horizontal="center" vertical="center" wrapText="1"/>
      <protection/>
    </xf>
    <xf numFmtId="0" fontId="65" fillId="66" borderId="4" xfId="200" applyFont="1" applyFill="1" applyBorder="1" applyAlignment="1">
      <alignment horizontal="center" vertical="center" wrapText="1"/>
      <protection/>
    </xf>
    <xf numFmtId="0" fontId="65" fillId="0" borderId="4" xfId="0" applyFont="1" applyFill="1" applyBorder="1" applyAlignment="1">
      <alignment horizontal="center" vertical="center" wrapText="1"/>
    </xf>
    <xf numFmtId="0" fontId="65" fillId="66" borderId="4" xfId="215" applyFont="1" applyFill="1" applyBorder="1" applyAlignment="1">
      <alignment horizontal="center" vertical="center" wrapText="1"/>
      <protection/>
    </xf>
    <xf numFmtId="0" fontId="65" fillId="0" borderId="30" xfId="0" applyFont="1" applyBorder="1" applyAlignment="1">
      <alignment horizontal="center" vertical="center" wrapText="1"/>
    </xf>
    <xf numFmtId="0" fontId="65" fillId="0" borderId="30" xfId="80" applyFont="1" applyFill="1" applyBorder="1" applyAlignment="1">
      <alignment horizontal="center" vertical="center" wrapText="1"/>
      <protection/>
    </xf>
    <xf numFmtId="0" fontId="65" fillId="0" borderId="4" xfId="215" applyFont="1" applyBorder="1" applyAlignment="1">
      <alignment horizontal="center" vertical="center" wrapText="1"/>
      <protection/>
    </xf>
    <xf numFmtId="4" fontId="65" fillId="0" borderId="4" xfId="0" applyNumberFormat="1" applyFont="1" applyFill="1" applyBorder="1" applyAlignment="1">
      <alignment horizontal="center" vertical="center" wrapText="1"/>
    </xf>
    <xf numFmtId="3" fontId="65" fillId="66" borderId="4" xfId="215" applyNumberFormat="1" applyFont="1" applyFill="1" applyBorder="1" applyAlignment="1">
      <alignment horizontal="center" vertical="center" wrapText="1"/>
      <protection/>
    </xf>
    <xf numFmtId="0" fontId="65" fillId="0" borderId="25" xfId="0" applyFont="1" applyFill="1" applyBorder="1" applyAlignment="1">
      <alignment horizontal="center" vertical="center" wrapText="1"/>
    </xf>
    <xf numFmtId="0" fontId="65" fillId="0" borderId="4" xfId="293" applyFont="1" applyFill="1" applyBorder="1" applyAlignment="1">
      <alignment horizontal="center" vertical="center" wrapText="1"/>
      <protection/>
    </xf>
    <xf numFmtId="0" fontId="64" fillId="66" borderId="4" xfId="200" applyFont="1" applyFill="1" applyBorder="1" applyAlignment="1">
      <alignment horizontal="center" vertical="center" wrapText="1"/>
      <protection/>
    </xf>
    <xf numFmtId="0" fontId="64" fillId="0" borderId="30" xfId="0" applyFont="1" applyBorder="1" applyAlignment="1">
      <alignment horizontal="center" vertical="center" wrapText="1"/>
    </xf>
    <xf numFmtId="0" fontId="64" fillId="0" borderId="30" xfId="80" applyFont="1" applyFill="1" applyBorder="1" applyAlignment="1">
      <alignment horizontal="center" vertical="center" wrapText="1"/>
      <protection/>
    </xf>
    <xf numFmtId="4" fontId="64" fillId="0" borderId="4" xfId="0" applyNumberFormat="1" applyFont="1" applyFill="1" applyBorder="1" applyAlignment="1">
      <alignment horizontal="center" vertical="center" wrapText="1"/>
    </xf>
    <xf numFmtId="3" fontId="64" fillId="66" borderId="4" xfId="215" applyNumberFormat="1" applyFont="1" applyFill="1" applyBorder="1" applyAlignment="1">
      <alignment horizontal="center" vertical="center" wrapText="1"/>
      <protection/>
    </xf>
    <xf numFmtId="0" fontId="64" fillId="0" borderId="25" xfId="0" applyFont="1" applyFill="1" applyBorder="1" applyAlignment="1">
      <alignment horizontal="center" vertical="center" wrapText="1"/>
    </xf>
    <xf numFmtId="0" fontId="64" fillId="0" borderId="4" xfId="293" applyFont="1" applyFill="1" applyBorder="1" applyAlignment="1">
      <alignment horizontal="center" vertical="center" wrapText="1"/>
      <protection/>
    </xf>
    <xf numFmtId="0" fontId="5" fillId="0" borderId="4" xfId="215" applyFont="1" applyFill="1" applyBorder="1" applyAlignment="1">
      <alignment horizontal="center" vertical="center" wrapText="1"/>
      <protection/>
    </xf>
    <xf numFmtId="0" fontId="64" fillId="0" borderId="4" xfId="216" applyFont="1" applyBorder="1" applyAlignment="1">
      <alignment horizontal="center" vertical="center" wrapText="1"/>
      <protection/>
    </xf>
    <xf numFmtId="0" fontId="64" fillId="0" borderId="0" xfId="0" applyFont="1" applyAlignment="1">
      <alignment horizontal="center" vertical="center" wrapText="1"/>
    </xf>
    <xf numFmtId="0" fontId="64" fillId="0" borderId="4" xfId="216" applyFont="1" applyFill="1" applyBorder="1" applyAlignment="1">
      <alignment horizontal="center" vertical="center" wrapText="1"/>
      <protection/>
    </xf>
    <xf numFmtId="0" fontId="64" fillId="0" borderId="4" xfId="82" applyFont="1" applyFill="1" applyBorder="1" applyAlignment="1">
      <alignment horizontal="center" vertical="center" wrapText="1"/>
      <protection/>
    </xf>
    <xf numFmtId="3" fontId="64" fillId="0" borderId="4" xfId="216" applyNumberFormat="1" applyFont="1" applyBorder="1" applyAlignment="1">
      <alignment horizontal="center" vertical="center" wrapText="1"/>
      <protection/>
    </xf>
    <xf numFmtId="182" fontId="64" fillId="0" borderId="4" xfId="216" applyNumberFormat="1" applyFont="1" applyBorder="1" applyAlignment="1">
      <alignment horizontal="center" vertical="center" wrapText="1"/>
      <protection/>
    </xf>
    <xf numFmtId="0" fontId="5" fillId="66" borderId="4" xfId="305" applyNumberFormat="1" applyFont="1" applyFill="1" applyBorder="1" applyAlignment="1">
      <alignment horizontal="center" vertical="center" wrapText="1"/>
      <protection/>
    </xf>
    <xf numFmtId="0" fontId="5" fillId="66" borderId="4" xfId="274" applyFont="1" applyFill="1" applyBorder="1" applyAlignment="1">
      <alignment horizontal="center" vertical="center" wrapText="1"/>
      <protection/>
    </xf>
    <xf numFmtId="0" fontId="5" fillId="66" borderId="4" xfId="215" applyFont="1" applyFill="1" applyBorder="1" applyAlignment="1">
      <alignment horizontal="center" vertical="center" wrapText="1"/>
      <protection/>
    </xf>
    <xf numFmtId="0" fontId="41" fillId="66" borderId="4" xfId="215" applyFont="1" applyFill="1" applyBorder="1" applyAlignment="1">
      <alignment horizontal="center" vertical="center" wrapText="1"/>
      <protection/>
    </xf>
    <xf numFmtId="3" fontId="41" fillId="66" borderId="4" xfId="215" applyNumberFormat="1" applyFont="1" applyFill="1" applyBorder="1" applyAlignment="1">
      <alignment horizontal="center" vertical="center" wrapText="1"/>
      <protection/>
    </xf>
    <xf numFmtId="3" fontId="5" fillId="66" borderId="4" xfId="215" applyNumberFormat="1" applyFont="1" applyFill="1" applyBorder="1" applyAlignment="1">
      <alignment horizontal="center" vertical="center" wrapText="1"/>
      <protection/>
    </xf>
    <xf numFmtId="0" fontId="5" fillId="66" borderId="4" xfId="215" applyNumberFormat="1" applyFont="1" applyFill="1" applyBorder="1" applyAlignment="1">
      <alignment horizontal="center" vertical="center" wrapText="1"/>
      <protection/>
    </xf>
    <xf numFmtId="0" fontId="40" fillId="0" borderId="4" xfId="269" applyFont="1" applyFill="1" applyBorder="1" applyAlignment="1">
      <alignment horizontal="center" vertical="center" wrapText="1"/>
      <protection/>
    </xf>
    <xf numFmtId="0" fontId="5" fillId="0" borderId="4" xfId="269" applyFont="1" applyFill="1" applyBorder="1" applyAlignment="1">
      <alignment horizontal="center" vertical="center" wrapText="1"/>
      <protection/>
    </xf>
    <xf numFmtId="0" fontId="5" fillId="0" borderId="4" xfId="203" applyFont="1" applyFill="1" applyBorder="1" applyAlignment="1">
      <alignment horizontal="center" vertical="center" wrapText="1"/>
      <protection/>
    </xf>
    <xf numFmtId="0" fontId="5" fillId="0" borderId="4" xfId="215" applyFont="1" applyFill="1" applyBorder="1" applyAlignment="1">
      <alignment horizontal="center" vertical="center"/>
      <protection/>
    </xf>
    <xf numFmtId="3" fontId="5" fillId="0" borderId="4" xfId="215" applyNumberFormat="1" applyFont="1" applyFill="1" applyBorder="1" applyAlignment="1">
      <alignment horizontal="center" vertical="center"/>
      <protection/>
    </xf>
    <xf numFmtId="4" fontId="5" fillId="0" borderId="4" xfId="215" applyNumberFormat="1" applyFont="1" applyFill="1" applyBorder="1" applyAlignment="1">
      <alignment horizontal="center" vertical="center"/>
      <protection/>
    </xf>
    <xf numFmtId="0" fontId="5" fillId="0" borderId="4" xfId="215" applyNumberFormat="1" applyFont="1" applyFill="1" applyBorder="1" applyAlignment="1">
      <alignment horizontal="center" vertical="center"/>
      <protection/>
    </xf>
    <xf numFmtId="0" fontId="5" fillId="66" borderId="4" xfId="269" applyFont="1" applyFill="1" applyBorder="1" applyAlignment="1">
      <alignment horizontal="center" vertical="center" wrapText="1"/>
      <protection/>
    </xf>
    <xf numFmtId="0" fontId="5" fillId="66" borderId="4" xfId="292" applyFont="1" applyFill="1" applyBorder="1" applyAlignment="1">
      <alignment horizontal="center" vertical="center" wrapText="1"/>
      <protection/>
    </xf>
    <xf numFmtId="3" fontId="5" fillId="66" borderId="4" xfId="215" applyNumberFormat="1" applyFont="1" applyFill="1" applyBorder="1" applyAlignment="1">
      <alignment horizontal="center" vertical="center"/>
      <protection/>
    </xf>
    <xf numFmtId="4" fontId="5" fillId="66" borderId="4" xfId="215" applyNumberFormat="1" applyFont="1" applyFill="1" applyBorder="1" applyAlignment="1">
      <alignment horizontal="center" vertical="center"/>
      <protection/>
    </xf>
    <xf numFmtId="0" fontId="5" fillId="66" borderId="4" xfId="215" applyNumberFormat="1" applyFont="1" applyFill="1" applyBorder="1" applyAlignment="1">
      <alignment horizontal="center" vertical="center"/>
      <protection/>
    </xf>
    <xf numFmtId="0" fontId="5" fillId="66" borderId="4" xfId="200" applyFont="1" applyFill="1" applyBorder="1" applyAlignment="1">
      <alignment horizontal="center" vertical="center" wrapText="1"/>
      <protection/>
    </xf>
    <xf numFmtId="0" fontId="40" fillId="66" borderId="4" xfId="200" applyFont="1" applyFill="1" applyBorder="1" applyAlignment="1">
      <alignment horizontal="center" vertical="center" wrapText="1"/>
      <protection/>
    </xf>
    <xf numFmtId="4" fontId="41" fillId="66" borderId="4" xfId="215" applyNumberFormat="1" applyFont="1" applyFill="1" applyBorder="1" applyAlignment="1">
      <alignment horizontal="center" vertical="center" wrapText="1"/>
      <protection/>
    </xf>
    <xf numFmtId="0" fontId="66" fillId="66" borderId="4" xfId="215" applyFont="1" applyFill="1" applyBorder="1" applyAlignment="1">
      <alignment horizontal="center" vertical="center" wrapText="1"/>
      <protection/>
    </xf>
    <xf numFmtId="3" fontId="66" fillId="66" borderId="4" xfId="215" applyNumberFormat="1" applyFont="1" applyFill="1" applyBorder="1" applyAlignment="1">
      <alignment horizontal="center" vertical="center" wrapText="1"/>
      <protection/>
    </xf>
    <xf numFmtId="4" fontId="66" fillId="66" borderId="4" xfId="215" applyNumberFormat="1" applyFont="1" applyFill="1" applyBorder="1" applyAlignment="1">
      <alignment horizontal="center" vertical="center" wrapText="1"/>
      <protection/>
    </xf>
    <xf numFmtId="0" fontId="64" fillId="66" borderId="4" xfId="215" applyNumberFormat="1" applyFont="1" applyFill="1" applyBorder="1" applyAlignment="1">
      <alignment horizontal="center" vertical="center" wrapText="1"/>
      <protection/>
    </xf>
    <xf numFmtId="0" fontId="5" fillId="66" borderId="25" xfId="200" applyFont="1" applyFill="1" applyBorder="1" applyAlignment="1">
      <alignment horizontal="center" vertical="center" wrapText="1"/>
      <protection/>
    </xf>
    <xf numFmtId="0" fontId="65" fillId="66" borderId="25" xfId="200" applyFont="1" applyFill="1" applyBorder="1" applyAlignment="1">
      <alignment horizontal="center" vertical="center" wrapText="1"/>
      <protection/>
    </xf>
    <xf numFmtId="0" fontId="5" fillId="0" borderId="25" xfId="220" applyFont="1" applyBorder="1" applyAlignment="1">
      <alignment horizontal="center" vertical="center"/>
      <protection/>
    </xf>
    <xf numFmtId="0" fontId="64" fillId="66" borderId="4" xfId="293" applyFont="1" applyFill="1" applyBorder="1" applyAlignment="1">
      <alignment horizontal="center" vertical="center" wrapText="1"/>
      <protection/>
    </xf>
    <xf numFmtId="0" fontId="64" fillId="0" borderId="4" xfId="181" applyFont="1" applyBorder="1" applyAlignment="1">
      <alignment horizontal="center" vertical="center" wrapText="1"/>
      <protection/>
    </xf>
    <xf numFmtId="0" fontId="64" fillId="0" borderId="4" xfId="305" applyFont="1" applyBorder="1" applyAlignment="1">
      <alignment horizontal="center" vertical="center" wrapText="1"/>
      <protection/>
    </xf>
    <xf numFmtId="3" fontId="62" fillId="0" borderId="4" xfId="215" applyNumberFormat="1" applyFont="1" applyFill="1" applyBorder="1" applyAlignment="1">
      <alignment horizontal="center" vertical="center" wrapText="1"/>
      <protection/>
    </xf>
    <xf numFmtId="4" fontId="5" fillId="66" borderId="4" xfId="215" applyNumberFormat="1" applyFont="1" applyFill="1" applyBorder="1" applyAlignment="1">
      <alignment horizontal="center" vertical="center" wrapText="1"/>
      <protection/>
    </xf>
    <xf numFmtId="0" fontId="64" fillId="66" borderId="4" xfId="274" applyFont="1" applyFill="1" applyBorder="1" applyAlignment="1">
      <alignment horizontal="center" vertical="center" wrapText="1"/>
      <protection/>
    </xf>
    <xf numFmtId="0" fontId="64" fillId="66" borderId="4" xfId="269" applyFont="1" applyFill="1" applyBorder="1" applyAlignment="1">
      <alignment horizontal="center" vertical="center" wrapText="1"/>
      <protection/>
    </xf>
    <xf numFmtId="0" fontId="64" fillId="66" borderId="4" xfId="292" applyFont="1" applyFill="1" applyBorder="1" applyAlignment="1">
      <alignment horizontal="center" vertical="center" wrapText="1"/>
      <protection/>
    </xf>
    <xf numFmtId="0" fontId="62" fillId="0" borderId="4" xfId="212" applyFont="1" applyFill="1" applyBorder="1" applyAlignment="1">
      <alignment horizontal="center" vertical="center" wrapText="1"/>
      <protection/>
    </xf>
    <xf numFmtId="49" fontId="62" fillId="0" borderId="4" xfId="212" applyNumberFormat="1" applyFont="1" applyFill="1" applyBorder="1" applyAlignment="1">
      <alignment horizontal="center" vertical="center" wrapText="1"/>
      <protection/>
    </xf>
    <xf numFmtId="0" fontId="62" fillId="0" borderId="4" xfId="212" applyFont="1" applyFill="1" applyBorder="1" applyAlignment="1">
      <alignment vertical="center" wrapText="1"/>
      <protection/>
    </xf>
    <xf numFmtId="14" fontId="5" fillId="0" borderId="0" xfId="216" applyNumberFormat="1" applyFont="1" applyBorder="1" applyAlignment="1">
      <alignment horizontal="center" vertical="center" wrapText="1"/>
      <protection/>
    </xf>
    <xf numFmtId="4" fontId="4" fillId="66" borderId="4" xfId="215" applyNumberFormat="1" applyFont="1" applyFill="1" applyBorder="1" applyAlignment="1">
      <alignment horizontal="center" vertical="center" wrapText="1"/>
      <protection/>
    </xf>
    <xf numFmtId="0" fontId="4" fillId="0" borderId="25" xfId="212" applyFont="1" applyFill="1" applyBorder="1" applyAlignment="1">
      <alignment horizontal="center" vertical="center" wrapText="1"/>
      <protection/>
    </xf>
    <xf numFmtId="4" fontId="67" fillId="0" borderId="4" xfId="212" applyNumberFormat="1" applyFont="1" applyFill="1" applyBorder="1" applyAlignment="1">
      <alignment horizontal="center" vertical="center" wrapText="1"/>
      <protection/>
    </xf>
  </cellXfs>
  <cellStyles count="320">
    <cellStyle name="Normal" xfId="0"/>
    <cellStyle name="_2006 проект соцсферы ММГ" xfId="15"/>
    <cellStyle name="_5(1).Макат 2007 г с расш.на 18.05.06г." xfId="16"/>
    <cellStyle name="_MOL_Caspian_2005_1_3_work_2file_08-05" xfId="17"/>
    <cellStyle name="_MOL_Caspian_2005_1_3_work_file_09-05" xfId="18"/>
    <cellStyle name="_Ком. услуги" xfId="19"/>
    <cellStyle name="_ММГ СС-2007" xfId="20"/>
    <cellStyle name="_Формы финансовой отчетности МСФО за 1 quarter 2007 год" xfId="21"/>
    <cellStyle name="”ќђќ‘ћ‚›‰" xfId="22"/>
    <cellStyle name="”љ‘ђћ‚ђќќ›‰" xfId="23"/>
    <cellStyle name="„…ќ…†ќ›‰" xfId="24"/>
    <cellStyle name="‡ђѓћ‹ћ‚ћљ1" xfId="25"/>
    <cellStyle name="‡ђѓћ‹ћ‚ћљ2" xfId="26"/>
    <cellStyle name="’ћѓћ‚›‰" xfId="27"/>
    <cellStyle name="1tizedes" xfId="28"/>
    <cellStyle name="20% - Акцент1" xfId="29"/>
    <cellStyle name="20% - Акцент1 2" xfId="30"/>
    <cellStyle name="20% - Акцент2" xfId="31"/>
    <cellStyle name="20% - Акцент2 2" xfId="32"/>
    <cellStyle name="20% - Акцент3" xfId="33"/>
    <cellStyle name="20% - Акцент3 2" xfId="34"/>
    <cellStyle name="20% - Акцент4" xfId="35"/>
    <cellStyle name="20% - Акцент4 2" xfId="36"/>
    <cellStyle name="20% - Акцент5" xfId="37"/>
    <cellStyle name="20% - Акцент5 2" xfId="38"/>
    <cellStyle name="20% - Акцент6" xfId="39"/>
    <cellStyle name="20% - Акцент6 2" xfId="40"/>
    <cellStyle name="2tizedes" xfId="41"/>
    <cellStyle name="40% - Акцент1" xfId="42"/>
    <cellStyle name="40% - Акцент1 2" xfId="43"/>
    <cellStyle name="40% - Акцент2" xfId="44"/>
    <cellStyle name="40% - Акцент2 2" xfId="45"/>
    <cellStyle name="40% - Акцент3" xfId="46"/>
    <cellStyle name="40% - Акцент3 2" xfId="47"/>
    <cellStyle name="40% - Акцент4" xfId="48"/>
    <cellStyle name="40% - Акцент4 2" xfId="49"/>
    <cellStyle name="40% - Акцент5" xfId="50"/>
    <cellStyle name="40% - Акцент5 2" xfId="51"/>
    <cellStyle name="40% - Акцент6" xfId="52"/>
    <cellStyle name="40% - Акцент6 2" xfId="53"/>
    <cellStyle name="60% - Акцент1" xfId="54"/>
    <cellStyle name="60% - Акцент1 2" xfId="55"/>
    <cellStyle name="60% - Акцент2" xfId="56"/>
    <cellStyle name="60% - Акцент2 2" xfId="57"/>
    <cellStyle name="60% - Акцент3" xfId="58"/>
    <cellStyle name="60% - Акцент3 2" xfId="59"/>
    <cellStyle name="60% - Акцент4" xfId="60"/>
    <cellStyle name="60% - Акцент4 2" xfId="61"/>
    <cellStyle name="60% - Акцент5" xfId="62"/>
    <cellStyle name="60% - Акцент5 2" xfId="63"/>
    <cellStyle name="60% - Акцент6" xfId="64"/>
    <cellStyle name="60% - Акцент6 2" xfId="65"/>
    <cellStyle name="Comma [0]_laroux" xfId="66"/>
    <cellStyle name="Comma_1234" xfId="67"/>
    <cellStyle name="Currency [0]" xfId="68"/>
    <cellStyle name="Currency_laroux" xfId="69"/>
    <cellStyle name="dátumig" xfId="70"/>
    <cellStyle name="dátumtól" xfId="71"/>
    <cellStyle name="Euro" xfId="72"/>
    <cellStyle name="Ezres_Final Interpretation Cost Estimate 110707" xfId="73"/>
    <cellStyle name="hó.    ." xfId="74"/>
    <cellStyle name="hó. nap." xfId="75"/>
    <cellStyle name="hungarian_date" xfId="76"/>
    <cellStyle name="nap" xfId="77"/>
    <cellStyle name="Normal 1" xfId="78"/>
    <cellStyle name="Normal 2" xfId="79"/>
    <cellStyle name="Normal 2 3 2" xfId="80"/>
    <cellStyle name="Normal 2 3 2 2" xfId="81"/>
    <cellStyle name="Normal 3" xfId="82"/>
    <cellStyle name="Normal 3 2" xfId="83"/>
    <cellStyle name="Normal_1234" xfId="84"/>
    <cellStyle name="Normál_2007WP" xfId="85"/>
    <cellStyle name="Normal_Leány_KonszSzámlatükör_verz_00" xfId="86"/>
    <cellStyle name="Normal1" xfId="87"/>
    <cellStyle name="piw#" xfId="88"/>
    <cellStyle name="piw%" xfId="89"/>
    <cellStyle name="Price_Body" xfId="90"/>
    <cellStyle name="SAS FM Client calculated data cell (data entry table)" xfId="91"/>
    <cellStyle name="SAS FM Client calculated data cell (data entry table) 2" xfId="92"/>
    <cellStyle name="SAS FM Client calculated data cell (read only table)" xfId="93"/>
    <cellStyle name="SAS FM Client calculated data cell (read only table) 2" xfId="94"/>
    <cellStyle name="SAS FM Column drillable header" xfId="95"/>
    <cellStyle name="SAS FM Column drillable header 2" xfId="96"/>
    <cellStyle name="SAS FM Column header" xfId="97"/>
    <cellStyle name="SAS FM Column header 2" xfId="98"/>
    <cellStyle name="SAS FM Drill path" xfId="99"/>
    <cellStyle name="SAS FM Invalid data cell" xfId="100"/>
    <cellStyle name="SAS FM Invalid data cell 2" xfId="101"/>
    <cellStyle name="SAS FM Read-only data cell (data entry table)" xfId="102"/>
    <cellStyle name="SAS FM Read-only data cell (data entry table) 2" xfId="103"/>
    <cellStyle name="SAS FM Read-only data cell (data entry table) 3" xfId="104"/>
    <cellStyle name="SAS FM Read-only data cell (read-only table)" xfId="105"/>
    <cellStyle name="SAS FM Read-only data cell (read-only table) 2" xfId="106"/>
    <cellStyle name="SAS FM Read-only data cell (read-only table) 3" xfId="107"/>
    <cellStyle name="SAS FM Read-only data cell (read-only table) 4" xfId="108"/>
    <cellStyle name="SAS FM Row drillable header" xfId="109"/>
    <cellStyle name="SAS FM Row drillable header 2" xfId="110"/>
    <cellStyle name="SAS FM Row header" xfId="111"/>
    <cellStyle name="SAS FM Row header 2" xfId="112"/>
    <cellStyle name="SAS FM Slicers" xfId="113"/>
    <cellStyle name="SAS FM Slicers 2" xfId="114"/>
    <cellStyle name="SAS FM Slicers_Лист3" xfId="115"/>
    <cellStyle name="SAS FM Writeable data cell" xfId="116"/>
    <cellStyle name="SAS FM Writeable data cell 2" xfId="117"/>
    <cellStyle name="Standard_RAZ_01" xfId="118"/>
    <cellStyle name="Style 1" xfId="119"/>
    <cellStyle name="Акцент1" xfId="120"/>
    <cellStyle name="Акцент1 2" xfId="121"/>
    <cellStyle name="Акцент2" xfId="122"/>
    <cellStyle name="Акцент2 2" xfId="123"/>
    <cellStyle name="Акцент3" xfId="124"/>
    <cellStyle name="Акцент3 2" xfId="125"/>
    <cellStyle name="Акцент4" xfId="126"/>
    <cellStyle name="Акцент4 2" xfId="127"/>
    <cellStyle name="Акцент5" xfId="128"/>
    <cellStyle name="Акцент5 2" xfId="129"/>
    <cellStyle name="Акцент6" xfId="130"/>
    <cellStyle name="Акцент6 2" xfId="131"/>
    <cellStyle name="Беззащитный" xfId="132"/>
    <cellStyle name="Ввод " xfId="133"/>
    <cellStyle name="Ввод  2" xfId="134"/>
    <cellStyle name="Вывод" xfId="135"/>
    <cellStyle name="Вывод 2" xfId="136"/>
    <cellStyle name="Вычисление" xfId="137"/>
    <cellStyle name="Вычисление 2" xfId="138"/>
    <cellStyle name="Currency" xfId="139"/>
    <cellStyle name="Currency [0]" xfId="140"/>
    <cellStyle name="Денежный 2" xfId="141"/>
    <cellStyle name="Денежный 2 2" xfId="142"/>
    <cellStyle name="Денежный 2 3" xfId="143"/>
    <cellStyle name="Денежный 3" xfId="144"/>
    <cellStyle name="Денежный 4" xfId="145"/>
    <cellStyle name="Денежный 4 2" xfId="146"/>
    <cellStyle name="Денежный 5" xfId="147"/>
    <cellStyle name="Денежный 5 2" xfId="148"/>
    <cellStyle name="Денежный 5 2 2" xfId="149"/>
    <cellStyle name="Денежный 5 3" xfId="150"/>
    <cellStyle name="Денежный 5 3 2" xfId="151"/>
    <cellStyle name="Денежный 5 4" xfId="152"/>
    <cellStyle name="Денежный 5 4 2" xfId="153"/>
    <cellStyle name="Денежный 5 5" xfId="154"/>
    <cellStyle name="Денежный 5 5 2" xfId="155"/>
    <cellStyle name="Денежный 5 6" xfId="156"/>
    <cellStyle name="Денежный 5 6 2" xfId="157"/>
    <cellStyle name="Денежный 5 7" xfId="158"/>
    <cellStyle name="Денежный 6" xfId="159"/>
    <cellStyle name="Денежный 6 2" xfId="160"/>
    <cellStyle name="Заголовок 1" xfId="161"/>
    <cellStyle name="Заголовок 1 2" xfId="162"/>
    <cellStyle name="Заголовок 2" xfId="163"/>
    <cellStyle name="Заголовок 2 2" xfId="164"/>
    <cellStyle name="Заголовок 3" xfId="165"/>
    <cellStyle name="Заголовок 3 2" xfId="166"/>
    <cellStyle name="Заголовок 4" xfId="167"/>
    <cellStyle name="Заголовок 4 2" xfId="168"/>
    <cellStyle name="Защитный" xfId="169"/>
    <cellStyle name="Итог" xfId="170"/>
    <cellStyle name="Итог 2" xfId="171"/>
    <cellStyle name="КАНДАГАЧ тел3-33-96" xfId="172"/>
    <cellStyle name="Контрольная ячейка" xfId="173"/>
    <cellStyle name="Контрольная ячейка 2" xfId="174"/>
    <cellStyle name="Название" xfId="175"/>
    <cellStyle name="Название 2" xfId="176"/>
    <cellStyle name="Нейтральный" xfId="177"/>
    <cellStyle name="Нейтральный 2" xfId="178"/>
    <cellStyle name="Обычный 10" xfId="179"/>
    <cellStyle name="Обычный 10 2" xfId="180"/>
    <cellStyle name="Обычный 10 3" xfId="181"/>
    <cellStyle name="Обычный 11" xfId="182"/>
    <cellStyle name="Обычный 12" xfId="183"/>
    <cellStyle name="Обычный 13" xfId="184"/>
    <cellStyle name="Обычный 14" xfId="185"/>
    <cellStyle name="Обычный 14 2" xfId="186"/>
    <cellStyle name="Обычный 15" xfId="187"/>
    <cellStyle name="Обычный 15 2" xfId="188"/>
    <cellStyle name="Обычный 15 2 2" xfId="189"/>
    <cellStyle name="Обычный 15 3" xfId="190"/>
    <cellStyle name="Обычный 15 3 2" xfId="191"/>
    <cellStyle name="Обычный 15 4" xfId="192"/>
    <cellStyle name="Обычный 15 4 2" xfId="193"/>
    <cellStyle name="Обычный 15 5" xfId="194"/>
    <cellStyle name="Обычный 15 5 2" xfId="195"/>
    <cellStyle name="Обычный 15 6" xfId="196"/>
    <cellStyle name="Обычный 15 6 2" xfId="197"/>
    <cellStyle name="Обычный 15 6 2 2" xfId="198"/>
    <cellStyle name="Обычный 15 6 3" xfId="199"/>
    <cellStyle name="Обычный 15 7" xfId="200"/>
    <cellStyle name="Обычный 15 7 2" xfId="201"/>
    <cellStyle name="Обычный 15 8" xfId="202"/>
    <cellStyle name="Обычный 15 9" xfId="203"/>
    <cellStyle name="Обычный 16" xfId="204"/>
    <cellStyle name="Обычный 16 2" xfId="205"/>
    <cellStyle name="Обычный 17" xfId="206"/>
    <cellStyle name="Обычный 17 2" xfId="207"/>
    <cellStyle name="Обычный 18" xfId="208"/>
    <cellStyle name="Обычный 19" xfId="209"/>
    <cellStyle name="Обычный 19 2" xfId="210"/>
    <cellStyle name="Обычный 19 3" xfId="211"/>
    <cellStyle name="Обычный 2" xfId="212"/>
    <cellStyle name="Обычный 2 2" xfId="213"/>
    <cellStyle name="Обычный 2 2 2" xfId="214"/>
    <cellStyle name="Обычный 2 2 2 2" xfId="215"/>
    <cellStyle name="Обычный 2 2 3" xfId="216"/>
    <cellStyle name="Обычный 2 2 4" xfId="217"/>
    <cellStyle name="Обычный 2 3" xfId="218"/>
    <cellStyle name="Обычный 2 4" xfId="219"/>
    <cellStyle name="Обычный 2 5" xfId="220"/>
    <cellStyle name="Обычный 2 6" xfId="221"/>
    <cellStyle name="Обычный 2_План ГЗ на 2011г  первочередные " xfId="222"/>
    <cellStyle name="Обычный 20" xfId="223"/>
    <cellStyle name="Обычный 20 2" xfId="224"/>
    <cellStyle name="Обычный 21" xfId="225"/>
    <cellStyle name="Обычный 21 2" xfId="226"/>
    <cellStyle name="Обычный 22" xfId="227"/>
    <cellStyle name="Обычный 23" xfId="228"/>
    <cellStyle name="Обычный 23 2" xfId="229"/>
    <cellStyle name="Обычный 24" xfId="230"/>
    <cellStyle name="Обычный 24 2" xfId="231"/>
    <cellStyle name="Обычный 25" xfId="232"/>
    <cellStyle name="Обычный 26" xfId="233"/>
    <cellStyle name="Обычный 27" xfId="234"/>
    <cellStyle name="Обычный 27 2" xfId="235"/>
    <cellStyle name="Обычный 28" xfId="236"/>
    <cellStyle name="Обычный 28 2" xfId="237"/>
    <cellStyle name="Обычный 29" xfId="238"/>
    <cellStyle name="Обычный 29 2" xfId="239"/>
    <cellStyle name="Обычный 3" xfId="240"/>
    <cellStyle name="Обычный 3 2" xfId="241"/>
    <cellStyle name="Обычный 3 3" xfId="242"/>
    <cellStyle name="Обычный 3 4" xfId="243"/>
    <cellStyle name="Обычный 30" xfId="244"/>
    <cellStyle name="Обычный 30 2" xfId="245"/>
    <cellStyle name="Обычный 31" xfId="246"/>
    <cellStyle name="Обычный 32" xfId="247"/>
    <cellStyle name="Обычный 33" xfId="248"/>
    <cellStyle name="Обычный 33 2" xfId="249"/>
    <cellStyle name="Обычный 34" xfId="250"/>
    <cellStyle name="Обычный 35" xfId="251"/>
    <cellStyle name="Обычный 36" xfId="252"/>
    <cellStyle name="Обычный 37" xfId="253"/>
    <cellStyle name="Обычный 38" xfId="254"/>
    <cellStyle name="Обычный 39" xfId="255"/>
    <cellStyle name="Обычный 4" xfId="256"/>
    <cellStyle name="Обычный 4 2" xfId="257"/>
    <cellStyle name="Обычный 4 3" xfId="258"/>
    <cellStyle name="Обычный 4 4" xfId="259"/>
    <cellStyle name="Обычный 40" xfId="260"/>
    <cellStyle name="Обычный 41" xfId="261"/>
    <cellStyle name="Обычный 41 2" xfId="262"/>
    <cellStyle name="Обычный 42" xfId="263"/>
    <cellStyle name="Обычный 42 2" xfId="264"/>
    <cellStyle name="Обычный 43" xfId="265"/>
    <cellStyle name="Обычный 43 2" xfId="266"/>
    <cellStyle name="Обычный 44" xfId="267"/>
    <cellStyle name="Обычный 44 2" xfId="268"/>
    <cellStyle name="Обычный 44 3" xfId="269"/>
    <cellStyle name="Обычный 45" xfId="270"/>
    <cellStyle name="Обычный 45 2" xfId="271"/>
    <cellStyle name="Обычный 46" xfId="272"/>
    <cellStyle name="Обычный 46 2" xfId="273"/>
    <cellStyle name="Обычный 47" xfId="274"/>
    <cellStyle name="Обычный 47 2" xfId="275"/>
    <cellStyle name="Обычный 48" xfId="276"/>
    <cellStyle name="Обычный 5" xfId="277"/>
    <cellStyle name="Обычный 5 2" xfId="278"/>
    <cellStyle name="Обычный 5 3" xfId="279"/>
    <cellStyle name="Обычный 6" xfId="280"/>
    <cellStyle name="Обычный 6 2" xfId="281"/>
    <cellStyle name="Обычный 6 3" xfId="282"/>
    <cellStyle name="Обычный 6 4" xfId="283"/>
    <cellStyle name="Обычный 6 5" xfId="284"/>
    <cellStyle name="Обычный 7" xfId="285"/>
    <cellStyle name="Обычный 7 2" xfId="286"/>
    <cellStyle name="Обычный 8" xfId="287"/>
    <cellStyle name="Обычный 8 2" xfId="288"/>
    <cellStyle name="Обычный 9" xfId="289"/>
    <cellStyle name="Обычный 9 2" xfId="290"/>
    <cellStyle name="Обычный 9 3" xfId="291"/>
    <cellStyle name="Обычный_запрос на ценновую ЦП (работ, услуг)2012" xfId="292"/>
    <cellStyle name="Обычный_Производственная программа на 2006 год ДОТиОС АО РД КМГ" xfId="293"/>
    <cellStyle name="Плохой" xfId="294"/>
    <cellStyle name="Плохой 2" xfId="295"/>
    <cellStyle name="Пояснение" xfId="296"/>
    <cellStyle name="Пояснение 2" xfId="297"/>
    <cellStyle name="Примечание" xfId="298"/>
    <cellStyle name="Примечание 2" xfId="299"/>
    <cellStyle name="Percent" xfId="300"/>
    <cellStyle name="Процентный 2" xfId="301"/>
    <cellStyle name="Связанная ячейка" xfId="302"/>
    <cellStyle name="Связанная ячейка 2" xfId="303"/>
    <cellStyle name="Стиль 1" xfId="304"/>
    <cellStyle name="Стиль 1 2" xfId="305"/>
    <cellStyle name="Стиль 1 3" xfId="306"/>
    <cellStyle name="Стиль 1 4" xfId="307"/>
    <cellStyle name="Стиль_названий" xfId="308"/>
    <cellStyle name="Текст предупреждения" xfId="309"/>
    <cellStyle name="Текст предупреждения 2" xfId="310"/>
    <cellStyle name="Тысячи [0]_3Com" xfId="311"/>
    <cellStyle name="Тысячи_3Com" xfId="312"/>
    <cellStyle name="Comma" xfId="313"/>
    <cellStyle name="Comma [0]" xfId="314"/>
    <cellStyle name="Финансовый 2" xfId="315"/>
    <cellStyle name="Финансовый 2 2" xfId="316"/>
    <cellStyle name="Финансовый 2 3" xfId="317"/>
    <cellStyle name="Финансовый 3" xfId="318"/>
    <cellStyle name="Финансовый 3 2" xfId="319"/>
    <cellStyle name="Финансовый 3 3" xfId="320"/>
    <cellStyle name="Финансовый 3 4" xfId="321"/>
    <cellStyle name="Финансовый 4" xfId="322"/>
    <cellStyle name="Финансовый 4 2" xfId="323"/>
    <cellStyle name="Финансовый 5" xfId="324"/>
    <cellStyle name="Финансовый 5 2" xfId="325"/>
    <cellStyle name="Финансовый 5 3" xfId="326"/>
    <cellStyle name="Финансовый 6" xfId="327"/>
    <cellStyle name="Финансовый 6 2" xfId="328"/>
    <cellStyle name="Финансовый 7" xfId="329"/>
    <cellStyle name="Финансовый 8" xfId="330"/>
    <cellStyle name="Хороший" xfId="331"/>
    <cellStyle name="Хороший 2" xfId="332"/>
    <cellStyle name="Џђћ–…ќ’ќ›‰" xfId="3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3"/>
  <sheetViews>
    <sheetView tabSelected="1" zoomScale="80" zoomScaleNormal="80" zoomScalePageLayoutView="0" workbookViewId="0" topLeftCell="A1">
      <selection activeCell="X66" sqref="X66"/>
    </sheetView>
  </sheetViews>
  <sheetFormatPr defaultColWidth="9.140625" defaultRowHeight="15"/>
  <cols>
    <col min="4" max="4" width="24.421875" style="0" customWidth="1"/>
    <col min="5" max="5" width="26.7109375" style="0" customWidth="1"/>
    <col min="6" max="6" width="23.8515625" style="0" customWidth="1"/>
    <col min="7" max="7" width="31.140625" style="0" customWidth="1"/>
    <col min="8" max="8" width="32.00390625" style="0" customWidth="1"/>
    <col min="9" max="9" width="33.00390625" style="0" customWidth="1"/>
    <col min="10" max="10" width="32.00390625" style="0" customWidth="1"/>
    <col min="13" max="13" width="11.421875" style="0" customWidth="1"/>
    <col min="14" max="14" width="11.8515625" style="0" customWidth="1"/>
    <col min="15" max="15" width="10.57421875" style="0" customWidth="1"/>
    <col min="16" max="16" width="15.57421875" style="0" customWidth="1"/>
    <col min="17" max="17" width="9.140625" style="0" customWidth="1"/>
    <col min="18" max="18" width="14.8515625" style="0" customWidth="1"/>
    <col min="19" max="19" width="31.28125" style="0" customWidth="1"/>
    <col min="20" max="20" width="9.140625" style="0" customWidth="1"/>
    <col min="21" max="21" width="11.28125" style="0" customWidth="1"/>
    <col min="22" max="22" width="9.140625" style="0" customWidth="1"/>
    <col min="23" max="23" width="17.421875" style="0" customWidth="1"/>
    <col min="24" max="24" width="19.421875" style="0" customWidth="1"/>
    <col min="25" max="25" width="18.00390625" style="0" customWidth="1"/>
    <col min="26" max="26" width="6.57421875" style="0" customWidth="1"/>
    <col min="28" max="28" width="18.00390625" style="0" customWidth="1"/>
  </cols>
  <sheetData>
    <row r="1" ht="15">
      <c r="X1" s="23" t="s">
        <v>31</v>
      </c>
    </row>
    <row r="2" ht="15">
      <c r="X2" s="23" t="s">
        <v>308</v>
      </c>
    </row>
    <row r="4" spans="2:28" ht="15">
      <c r="B4" s="73" t="s">
        <v>307</v>
      </c>
      <c r="C4" s="73"/>
      <c r="D4" s="73"/>
      <c r="E4" s="73"/>
      <c r="F4" s="73"/>
      <c r="G4" s="73"/>
      <c r="H4" s="73"/>
      <c r="I4" s="73"/>
      <c r="J4" s="73"/>
      <c r="K4" s="73"/>
      <c r="L4" s="73"/>
      <c r="M4" s="73"/>
      <c r="N4" s="73"/>
      <c r="O4" s="73"/>
      <c r="P4" s="73"/>
      <c r="Q4" s="73"/>
      <c r="R4" s="73"/>
      <c r="S4" s="73"/>
      <c r="T4" s="73"/>
      <c r="U4" s="73"/>
      <c r="V4" s="73"/>
      <c r="W4" s="73"/>
      <c r="X4" s="73"/>
      <c r="Y4" s="73"/>
      <c r="Z4" s="73"/>
      <c r="AA4" s="73"/>
      <c r="AB4" s="73"/>
    </row>
    <row r="5" spans="1:28" ht="115.5" thickBot="1">
      <c r="A5" s="9"/>
      <c r="B5" s="7" t="s">
        <v>0</v>
      </c>
      <c r="C5" s="1" t="s">
        <v>1</v>
      </c>
      <c r="D5" s="4" t="s">
        <v>2</v>
      </c>
      <c r="E5" s="1" t="s">
        <v>3</v>
      </c>
      <c r="F5" s="1" t="s">
        <v>4</v>
      </c>
      <c r="G5" s="1" t="s">
        <v>5</v>
      </c>
      <c r="H5" s="1" t="s">
        <v>6</v>
      </c>
      <c r="I5" s="1" t="s">
        <v>7</v>
      </c>
      <c r="J5" s="1" t="s">
        <v>8</v>
      </c>
      <c r="K5" s="1" t="s">
        <v>9</v>
      </c>
      <c r="L5" s="1" t="s">
        <v>10</v>
      </c>
      <c r="M5" s="1" t="s">
        <v>11</v>
      </c>
      <c r="N5" s="1" t="s">
        <v>12</v>
      </c>
      <c r="O5" s="1" t="s">
        <v>13</v>
      </c>
      <c r="P5" s="1" t="s">
        <v>14</v>
      </c>
      <c r="Q5" s="1" t="s">
        <v>15</v>
      </c>
      <c r="R5" s="1" t="s">
        <v>16</v>
      </c>
      <c r="S5" s="5" t="s">
        <v>17</v>
      </c>
      <c r="T5" s="5" t="s">
        <v>18</v>
      </c>
      <c r="U5" s="5" t="s">
        <v>19</v>
      </c>
      <c r="V5" s="6" t="s">
        <v>20</v>
      </c>
      <c r="W5" s="1" t="s">
        <v>21</v>
      </c>
      <c r="X5" s="1" t="s">
        <v>22</v>
      </c>
      <c r="Y5" s="1" t="s">
        <v>23</v>
      </c>
      <c r="Z5" s="1" t="s">
        <v>24</v>
      </c>
      <c r="AA5" s="1" t="s">
        <v>25</v>
      </c>
      <c r="AB5" s="1" t="s">
        <v>26</v>
      </c>
    </row>
    <row r="6" spans="1:28" ht="15">
      <c r="A6" s="9"/>
      <c r="B6" s="44">
        <v>1</v>
      </c>
      <c r="C6" s="45">
        <v>2</v>
      </c>
      <c r="D6" s="45">
        <v>3</v>
      </c>
      <c r="E6" s="45">
        <v>4</v>
      </c>
      <c r="F6" s="45"/>
      <c r="G6" s="45">
        <v>5</v>
      </c>
      <c r="H6" s="45"/>
      <c r="I6" s="45">
        <v>6</v>
      </c>
      <c r="J6" s="45"/>
      <c r="K6" s="45">
        <v>7</v>
      </c>
      <c r="L6" s="45">
        <v>8</v>
      </c>
      <c r="M6" s="45">
        <v>9</v>
      </c>
      <c r="N6" s="45">
        <v>10</v>
      </c>
      <c r="O6" s="45">
        <v>11</v>
      </c>
      <c r="P6" s="45">
        <v>12</v>
      </c>
      <c r="Q6" s="45">
        <v>13</v>
      </c>
      <c r="R6" s="45">
        <v>14</v>
      </c>
      <c r="S6" s="45">
        <v>15</v>
      </c>
      <c r="T6" s="45">
        <v>16</v>
      </c>
      <c r="U6" s="45">
        <v>17</v>
      </c>
      <c r="V6" s="45">
        <v>18</v>
      </c>
      <c r="W6" s="45">
        <v>19</v>
      </c>
      <c r="X6" s="45">
        <v>20</v>
      </c>
      <c r="Y6" s="45">
        <v>21</v>
      </c>
      <c r="Z6" s="45">
        <v>22</v>
      </c>
      <c r="AA6" s="45">
        <v>23</v>
      </c>
      <c r="AB6" s="45">
        <v>24</v>
      </c>
    </row>
    <row r="7" spans="1:28" ht="15">
      <c r="A7" s="9"/>
      <c r="B7" s="20" t="s">
        <v>28</v>
      </c>
      <c r="C7" s="7"/>
      <c r="D7" s="4"/>
      <c r="E7" s="7"/>
      <c r="F7" s="7"/>
      <c r="G7" s="7"/>
      <c r="H7" s="7"/>
      <c r="I7" s="7"/>
      <c r="J7" s="7"/>
      <c r="K7" s="7"/>
      <c r="L7" s="7"/>
      <c r="M7" s="7"/>
      <c r="N7" s="7"/>
      <c r="O7" s="7"/>
      <c r="P7" s="7"/>
      <c r="Q7" s="7"/>
      <c r="R7" s="7"/>
      <c r="S7" s="5"/>
      <c r="T7" s="5"/>
      <c r="U7" s="5"/>
      <c r="V7" s="6"/>
      <c r="W7" s="7"/>
      <c r="X7" s="7"/>
      <c r="Y7" s="7"/>
      <c r="Z7" s="7"/>
      <c r="AA7" s="7"/>
      <c r="AB7" s="7"/>
    </row>
    <row r="8" spans="1:28" ht="15">
      <c r="A8" s="9"/>
      <c r="B8" s="20" t="s">
        <v>38</v>
      </c>
      <c r="C8" s="7"/>
      <c r="D8" s="4"/>
      <c r="E8" s="7"/>
      <c r="F8" s="7"/>
      <c r="G8" s="7"/>
      <c r="H8" s="7"/>
      <c r="I8" s="7"/>
      <c r="J8" s="7"/>
      <c r="K8" s="7"/>
      <c r="L8" s="7"/>
      <c r="M8" s="7"/>
      <c r="N8" s="7"/>
      <c r="O8" s="7"/>
      <c r="P8" s="7"/>
      <c r="Q8" s="7"/>
      <c r="R8" s="7"/>
      <c r="S8" s="5"/>
      <c r="T8" s="5"/>
      <c r="U8" s="5"/>
      <c r="V8" s="6"/>
      <c r="W8" s="7"/>
      <c r="X8" s="7"/>
      <c r="Y8" s="7"/>
      <c r="Z8" s="7"/>
      <c r="AA8" s="7"/>
      <c r="AB8" s="7"/>
    </row>
    <row r="9" spans="1:28" ht="63.75">
      <c r="A9" s="9" t="s">
        <v>141</v>
      </c>
      <c r="B9" s="60" t="s">
        <v>134</v>
      </c>
      <c r="C9" s="47" t="s">
        <v>32</v>
      </c>
      <c r="D9" s="62" t="s">
        <v>49</v>
      </c>
      <c r="E9" s="62" t="s">
        <v>50</v>
      </c>
      <c r="F9" s="62" t="s">
        <v>51</v>
      </c>
      <c r="G9" s="46" t="s">
        <v>52</v>
      </c>
      <c r="H9" s="46" t="s">
        <v>53</v>
      </c>
      <c r="I9" s="136" t="s">
        <v>135</v>
      </c>
      <c r="J9" s="136" t="s">
        <v>306</v>
      </c>
      <c r="K9" s="136" t="s">
        <v>33</v>
      </c>
      <c r="L9" s="40">
        <v>50</v>
      </c>
      <c r="M9" s="136">
        <v>710000000</v>
      </c>
      <c r="N9" s="67" t="s">
        <v>137</v>
      </c>
      <c r="O9" s="40" t="s">
        <v>138</v>
      </c>
      <c r="P9" s="67" t="s">
        <v>137</v>
      </c>
      <c r="Q9" s="40" t="s">
        <v>54</v>
      </c>
      <c r="R9" s="61" t="s">
        <v>46</v>
      </c>
      <c r="S9" s="40" t="s">
        <v>139</v>
      </c>
      <c r="T9" s="124">
        <v>796</v>
      </c>
      <c r="U9" s="124" t="s">
        <v>57</v>
      </c>
      <c r="V9" s="125">
        <v>1</v>
      </c>
      <c r="W9" s="92">
        <v>65000000</v>
      </c>
      <c r="X9" s="92">
        <v>65000000</v>
      </c>
      <c r="Y9" s="92">
        <f>X9*1.12</f>
        <v>72800000</v>
      </c>
      <c r="Z9" s="40"/>
      <c r="AA9" s="127">
        <v>2013</v>
      </c>
      <c r="AB9" s="40" t="s">
        <v>140</v>
      </c>
    </row>
    <row r="10" spans="1:28" ht="15">
      <c r="A10" s="9"/>
      <c r="B10" s="20" t="s">
        <v>56</v>
      </c>
      <c r="C10" s="7"/>
      <c r="D10" s="4"/>
      <c r="E10" s="7"/>
      <c r="F10" s="7"/>
      <c r="G10" s="7"/>
      <c r="H10" s="7"/>
      <c r="I10" s="7"/>
      <c r="J10" s="7"/>
      <c r="K10" s="7"/>
      <c r="L10" s="7"/>
      <c r="M10" s="7"/>
      <c r="N10" s="7"/>
      <c r="O10" s="7"/>
      <c r="P10" s="7"/>
      <c r="Q10" s="7"/>
      <c r="R10" s="7"/>
      <c r="S10" s="5"/>
      <c r="T10" s="5"/>
      <c r="U10" s="5"/>
      <c r="V10" s="6"/>
      <c r="W10" s="7"/>
      <c r="X10" s="58">
        <f>X9</f>
        <v>65000000</v>
      </c>
      <c r="Y10" s="58">
        <f>Y9</f>
        <v>72800000</v>
      </c>
      <c r="Z10" s="7"/>
      <c r="AA10" s="7"/>
      <c r="AB10" s="7"/>
    </row>
    <row r="11" spans="1:28" ht="15">
      <c r="A11" s="9"/>
      <c r="B11" s="20" t="s">
        <v>39</v>
      </c>
      <c r="C11" s="7"/>
      <c r="D11" s="4"/>
      <c r="E11" s="7"/>
      <c r="F11" s="7"/>
      <c r="G11" s="7"/>
      <c r="H11" s="7"/>
      <c r="I11" s="7"/>
      <c r="J11" s="7"/>
      <c r="K11" s="7"/>
      <c r="L11" s="7"/>
      <c r="M11" s="7"/>
      <c r="N11" s="7"/>
      <c r="O11" s="7"/>
      <c r="P11" s="7"/>
      <c r="Q11" s="7"/>
      <c r="R11" s="7"/>
      <c r="S11" s="5"/>
      <c r="T11" s="5"/>
      <c r="U11" s="5"/>
      <c r="V11" s="6"/>
      <c r="W11" s="7"/>
      <c r="X11" s="7"/>
      <c r="Y11" s="7"/>
      <c r="Z11" s="7"/>
      <c r="AA11" s="7"/>
      <c r="AB11" s="7"/>
    </row>
    <row r="12" spans="1:29" ht="63.75">
      <c r="A12" s="9" t="s">
        <v>141</v>
      </c>
      <c r="B12" s="60" t="s">
        <v>152</v>
      </c>
      <c r="C12" s="47" t="s">
        <v>32</v>
      </c>
      <c r="D12" s="137" t="s">
        <v>153</v>
      </c>
      <c r="E12" s="138" t="s">
        <v>154</v>
      </c>
      <c r="F12" s="137" t="s">
        <v>155</v>
      </c>
      <c r="G12" s="138" t="s">
        <v>154</v>
      </c>
      <c r="H12" s="137" t="s">
        <v>155</v>
      </c>
      <c r="I12" s="137" t="s">
        <v>156</v>
      </c>
      <c r="J12" s="137" t="s">
        <v>157</v>
      </c>
      <c r="K12" s="137" t="s">
        <v>89</v>
      </c>
      <c r="L12" s="39">
        <v>50</v>
      </c>
      <c r="M12" s="37">
        <v>231010000</v>
      </c>
      <c r="N12" s="38" t="s">
        <v>150</v>
      </c>
      <c r="O12" s="40" t="s">
        <v>158</v>
      </c>
      <c r="P12" s="137" t="s">
        <v>159</v>
      </c>
      <c r="Q12" s="39"/>
      <c r="R12" s="49" t="s">
        <v>160</v>
      </c>
      <c r="S12" s="40" t="s">
        <v>139</v>
      </c>
      <c r="T12" s="39"/>
      <c r="U12" s="39"/>
      <c r="V12" s="50"/>
      <c r="W12" s="51"/>
      <c r="X12" s="50">
        <v>1830000</v>
      </c>
      <c r="Y12" s="50">
        <v>2049600.0000000002</v>
      </c>
      <c r="Z12" s="39"/>
      <c r="AA12" s="52">
        <v>2013</v>
      </c>
      <c r="AB12" s="40" t="s">
        <v>161</v>
      </c>
      <c r="AC12" s="33"/>
    </row>
    <row r="13" spans="1:29" ht="89.25">
      <c r="A13" s="9" t="s">
        <v>141</v>
      </c>
      <c r="B13" s="60" t="s">
        <v>162</v>
      </c>
      <c r="C13" s="47" t="s">
        <v>32</v>
      </c>
      <c r="D13" s="88" t="s">
        <v>163</v>
      </c>
      <c r="E13" s="88" t="s">
        <v>164</v>
      </c>
      <c r="F13" s="88" t="s">
        <v>165</v>
      </c>
      <c r="G13" s="88" t="s">
        <v>166</v>
      </c>
      <c r="H13" s="88" t="s">
        <v>167</v>
      </c>
      <c r="I13" s="88" t="s">
        <v>168</v>
      </c>
      <c r="J13" s="88" t="s">
        <v>169</v>
      </c>
      <c r="K13" s="88" t="s">
        <v>114</v>
      </c>
      <c r="L13" s="40">
        <v>80</v>
      </c>
      <c r="M13" s="37">
        <v>231010000</v>
      </c>
      <c r="N13" s="38" t="s">
        <v>150</v>
      </c>
      <c r="O13" s="40" t="s">
        <v>158</v>
      </c>
      <c r="P13" s="88" t="s">
        <v>116</v>
      </c>
      <c r="Q13" s="40"/>
      <c r="R13" s="49" t="s">
        <v>160</v>
      </c>
      <c r="S13" s="40" t="s">
        <v>139</v>
      </c>
      <c r="T13" s="124"/>
      <c r="U13" s="124"/>
      <c r="V13" s="125"/>
      <c r="W13" s="126"/>
      <c r="X13" s="92">
        <v>15000000</v>
      </c>
      <c r="Y13" s="92">
        <v>16800000</v>
      </c>
      <c r="Z13" s="40"/>
      <c r="AA13" s="127">
        <v>2013</v>
      </c>
      <c r="AB13" s="39"/>
      <c r="AC13" s="142"/>
    </row>
    <row r="14" spans="1:29" ht="63.75">
      <c r="A14" s="9" t="s">
        <v>141</v>
      </c>
      <c r="B14" s="60" t="s">
        <v>170</v>
      </c>
      <c r="C14" s="47" t="s">
        <v>32</v>
      </c>
      <c r="D14" s="88" t="s">
        <v>171</v>
      </c>
      <c r="E14" s="88" t="s">
        <v>172</v>
      </c>
      <c r="F14" s="88" t="s">
        <v>173</v>
      </c>
      <c r="G14" s="88" t="s">
        <v>172</v>
      </c>
      <c r="H14" s="88" t="s">
        <v>173</v>
      </c>
      <c r="I14" s="88" t="s">
        <v>174</v>
      </c>
      <c r="J14" s="88" t="s">
        <v>175</v>
      </c>
      <c r="K14" s="88" t="s">
        <v>33</v>
      </c>
      <c r="L14" s="40">
        <v>80</v>
      </c>
      <c r="M14" s="37">
        <v>231010000</v>
      </c>
      <c r="N14" s="38" t="s">
        <v>150</v>
      </c>
      <c r="O14" s="40" t="s">
        <v>138</v>
      </c>
      <c r="P14" s="88" t="s">
        <v>116</v>
      </c>
      <c r="Q14" s="40"/>
      <c r="R14" s="49" t="s">
        <v>176</v>
      </c>
      <c r="S14" s="40" t="s">
        <v>139</v>
      </c>
      <c r="T14" s="124"/>
      <c r="U14" s="124"/>
      <c r="V14" s="125"/>
      <c r="W14" s="125"/>
      <c r="X14" s="92">
        <v>103566000</v>
      </c>
      <c r="Y14" s="92">
        <v>115993920.00000001</v>
      </c>
      <c r="Z14" s="40"/>
      <c r="AA14" s="127">
        <v>2013</v>
      </c>
      <c r="AB14" s="39"/>
      <c r="AC14" s="142"/>
    </row>
    <row r="15" spans="1:29" ht="15">
      <c r="A15" s="9"/>
      <c r="B15" s="20" t="s">
        <v>42</v>
      </c>
      <c r="C15" s="139"/>
      <c r="D15" s="140"/>
      <c r="E15" s="139"/>
      <c r="F15" s="139"/>
      <c r="G15" s="139"/>
      <c r="H15" s="139"/>
      <c r="I15" s="139"/>
      <c r="J15" s="139"/>
      <c r="K15" s="139"/>
      <c r="L15" s="139"/>
      <c r="M15" s="139"/>
      <c r="N15" s="139"/>
      <c r="O15" s="139"/>
      <c r="P15" s="139"/>
      <c r="Q15" s="139"/>
      <c r="R15" s="139"/>
      <c r="S15" s="141"/>
      <c r="T15" s="141"/>
      <c r="U15" s="141"/>
      <c r="V15" s="35"/>
      <c r="W15" s="139"/>
      <c r="X15" s="58">
        <f>SUM(X12:X14)</f>
        <v>120396000</v>
      </c>
      <c r="Y15" s="58">
        <f>SUM(Y12:Y14)</f>
        <v>134843520</v>
      </c>
      <c r="Z15" s="139"/>
      <c r="AA15" s="139"/>
      <c r="AB15" s="139"/>
      <c r="AC15" s="33"/>
    </row>
    <row r="16" spans="1:29" ht="15">
      <c r="A16" s="9"/>
      <c r="B16" s="20" t="s">
        <v>43</v>
      </c>
      <c r="C16" s="139"/>
      <c r="D16" s="140"/>
      <c r="E16" s="139"/>
      <c r="F16" s="139"/>
      <c r="G16" s="139"/>
      <c r="H16" s="139"/>
      <c r="I16" s="139"/>
      <c r="J16" s="139"/>
      <c r="K16" s="139"/>
      <c r="L16" s="139"/>
      <c r="M16" s="139"/>
      <c r="N16" s="139"/>
      <c r="O16" s="139"/>
      <c r="P16" s="139"/>
      <c r="Q16" s="139"/>
      <c r="R16" s="139"/>
      <c r="S16" s="141"/>
      <c r="T16" s="141"/>
      <c r="U16" s="141"/>
      <c r="V16" s="35"/>
      <c r="W16" s="139"/>
      <c r="X16" s="139"/>
      <c r="Y16" s="139"/>
      <c r="Z16" s="139"/>
      <c r="AA16" s="139"/>
      <c r="AB16" s="139"/>
      <c r="AC16" s="33"/>
    </row>
    <row r="17" spans="1:28" ht="63.75">
      <c r="A17" s="9" t="s">
        <v>80</v>
      </c>
      <c r="B17" s="60" t="s">
        <v>58</v>
      </c>
      <c r="C17" s="61" t="s">
        <v>32</v>
      </c>
      <c r="D17" s="67" t="s">
        <v>59</v>
      </c>
      <c r="E17" s="67" t="s">
        <v>60</v>
      </c>
      <c r="F17" s="67" t="s">
        <v>61</v>
      </c>
      <c r="G17" s="67" t="s">
        <v>62</v>
      </c>
      <c r="H17" s="67" t="s">
        <v>63</v>
      </c>
      <c r="I17" s="67" t="s">
        <v>64</v>
      </c>
      <c r="J17" s="67" t="s">
        <v>65</v>
      </c>
      <c r="K17" s="63" t="s">
        <v>33</v>
      </c>
      <c r="L17" s="39">
        <v>100</v>
      </c>
      <c r="M17" s="37">
        <v>710000000</v>
      </c>
      <c r="N17" s="38" t="s">
        <v>34</v>
      </c>
      <c r="O17" s="69" t="s">
        <v>66</v>
      </c>
      <c r="P17" s="68" t="s">
        <v>45</v>
      </c>
      <c r="Q17" s="69"/>
      <c r="R17" s="69" t="s">
        <v>67</v>
      </c>
      <c r="S17" s="69" t="s">
        <v>68</v>
      </c>
      <c r="T17" s="70"/>
      <c r="U17" s="71"/>
      <c r="V17" s="63"/>
      <c r="W17" s="72"/>
      <c r="X17" s="64">
        <v>10140000</v>
      </c>
      <c r="Y17" s="64">
        <f>X17*1.12</f>
        <v>11356800.000000002</v>
      </c>
      <c r="Z17" s="72"/>
      <c r="AA17" s="63">
        <v>2013</v>
      </c>
      <c r="AB17" s="74"/>
    </row>
    <row r="18" spans="1:28" ht="102">
      <c r="A18" s="9" t="s">
        <v>80</v>
      </c>
      <c r="B18" s="60" t="s">
        <v>69</v>
      </c>
      <c r="C18" s="61" t="s">
        <v>32</v>
      </c>
      <c r="D18" s="67" t="s">
        <v>70</v>
      </c>
      <c r="E18" s="67" t="s">
        <v>71</v>
      </c>
      <c r="F18" s="67" t="s">
        <v>72</v>
      </c>
      <c r="G18" s="67" t="s">
        <v>73</v>
      </c>
      <c r="H18" s="67" t="s">
        <v>74</v>
      </c>
      <c r="I18" s="67" t="s">
        <v>75</v>
      </c>
      <c r="J18" s="67" t="s">
        <v>76</v>
      </c>
      <c r="K18" s="63" t="s">
        <v>33</v>
      </c>
      <c r="L18" s="39">
        <v>100</v>
      </c>
      <c r="M18" s="37">
        <v>710000000</v>
      </c>
      <c r="N18" s="38" t="s">
        <v>34</v>
      </c>
      <c r="O18" s="69" t="s">
        <v>66</v>
      </c>
      <c r="P18" s="68" t="s">
        <v>45</v>
      </c>
      <c r="Q18" s="69"/>
      <c r="R18" s="69" t="s">
        <v>67</v>
      </c>
      <c r="S18" s="69" t="s">
        <v>68</v>
      </c>
      <c r="T18" s="70"/>
      <c r="U18" s="71"/>
      <c r="V18" s="63"/>
      <c r="W18" s="72"/>
      <c r="X18" s="64">
        <v>20000000</v>
      </c>
      <c r="Y18" s="64">
        <f>X18*1.12</f>
        <v>22400000.000000004</v>
      </c>
      <c r="Z18" s="72"/>
      <c r="AA18" s="63">
        <v>2013</v>
      </c>
      <c r="AB18" s="74"/>
    </row>
    <row r="19" spans="1:28" ht="102">
      <c r="A19" s="9" t="s">
        <v>80</v>
      </c>
      <c r="B19" s="60" t="s">
        <v>77</v>
      </c>
      <c r="C19" s="61" t="s">
        <v>32</v>
      </c>
      <c r="D19" s="67" t="s">
        <v>70</v>
      </c>
      <c r="E19" s="67" t="s">
        <v>71</v>
      </c>
      <c r="F19" s="67" t="s">
        <v>72</v>
      </c>
      <c r="G19" s="67" t="s">
        <v>73</v>
      </c>
      <c r="H19" s="67" t="s">
        <v>74</v>
      </c>
      <c r="I19" s="67" t="s">
        <v>78</v>
      </c>
      <c r="J19" s="67" t="s">
        <v>79</v>
      </c>
      <c r="K19" s="63" t="s">
        <v>33</v>
      </c>
      <c r="L19" s="39">
        <v>100</v>
      </c>
      <c r="M19" s="37">
        <v>710000000</v>
      </c>
      <c r="N19" s="38" t="s">
        <v>34</v>
      </c>
      <c r="O19" s="69" t="s">
        <v>66</v>
      </c>
      <c r="P19" s="68" t="s">
        <v>45</v>
      </c>
      <c r="Q19" s="69"/>
      <c r="R19" s="69" t="s">
        <v>67</v>
      </c>
      <c r="S19" s="69" t="s">
        <v>68</v>
      </c>
      <c r="T19" s="70"/>
      <c r="U19" s="71"/>
      <c r="V19" s="63"/>
      <c r="W19" s="72"/>
      <c r="X19" s="64">
        <v>14240000</v>
      </c>
      <c r="Y19" s="64">
        <f>X19*1.12</f>
        <v>15948800.000000002</v>
      </c>
      <c r="Z19" s="72"/>
      <c r="AA19" s="63">
        <v>2013</v>
      </c>
      <c r="AB19" s="74"/>
    </row>
    <row r="20" spans="1:28" ht="89.25">
      <c r="A20" s="9" t="s">
        <v>81</v>
      </c>
      <c r="B20" s="60" t="s">
        <v>82</v>
      </c>
      <c r="C20" s="47" t="s">
        <v>32</v>
      </c>
      <c r="D20" s="48" t="s">
        <v>83</v>
      </c>
      <c r="E20" s="88" t="s">
        <v>84</v>
      </c>
      <c r="F20" s="88" t="s">
        <v>85</v>
      </c>
      <c r="G20" s="88" t="s">
        <v>95</v>
      </c>
      <c r="H20" s="88" t="s">
        <v>86</v>
      </c>
      <c r="I20" s="88" t="s">
        <v>87</v>
      </c>
      <c r="J20" s="88" t="s">
        <v>88</v>
      </c>
      <c r="K20" s="66" t="s">
        <v>89</v>
      </c>
      <c r="L20" s="40">
        <v>0</v>
      </c>
      <c r="M20" s="89">
        <v>710000000</v>
      </c>
      <c r="N20" s="90" t="s">
        <v>34</v>
      </c>
      <c r="O20" s="40" t="s">
        <v>40</v>
      </c>
      <c r="P20" s="37" t="s">
        <v>45</v>
      </c>
      <c r="Q20" s="66"/>
      <c r="R20" s="61" t="s">
        <v>46</v>
      </c>
      <c r="S20" s="40" t="s">
        <v>90</v>
      </c>
      <c r="T20" s="66"/>
      <c r="U20" s="66"/>
      <c r="V20" s="91"/>
      <c r="W20" s="66"/>
      <c r="X20" s="92">
        <v>5757500</v>
      </c>
      <c r="Y20" s="92">
        <f>X20*1.12</f>
        <v>6448400.000000001</v>
      </c>
      <c r="Z20" s="93"/>
      <c r="AA20" s="94">
        <v>2013</v>
      </c>
      <c r="AB20" s="66" t="s">
        <v>91</v>
      </c>
    </row>
    <row r="21" spans="1:28" ht="127.5">
      <c r="A21" s="9" t="s">
        <v>108</v>
      </c>
      <c r="B21" s="60" t="s">
        <v>96</v>
      </c>
      <c r="C21" s="96" t="s">
        <v>32</v>
      </c>
      <c r="D21" s="65" t="s">
        <v>97</v>
      </c>
      <c r="E21" s="65" t="s">
        <v>98</v>
      </c>
      <c r="F21" s="37" t="s">
        <v>99</v>
      </c>
      <c r="G21" s="65" t="s">
        <v>100</v>
      </c>
      <c r="H21" s="97" t="s">
        <v>101</v>
      </c>
      <c r="I21" s="98" t="s">
        <v>102</v>
      </c>
      <c r="J21" s="37" t="s">
        <v>103</v>
      </c>
      <c r="K21" s="96" t="s">
        <v>33</v>
      </c>
      <c r="L21" s="96">
        <v>0</v>
      </c>
      <c r="M21" s="37">
        <v>710000000</v>
      </c>
      <c r="N21" s="38" t="s">
        <v>34</v>
      </c>
      <c r="O21" s="96" t="s">
        <v>104</v>
      </c>
      <c r="P21" s="96" t="s">
        <v>105</v>
      </c>
      <c r="Q21" s="96"/>
      <c r="R21" s="96" t="s">
        <v>106</v>
      </c>
      <c r="S21" s="99" t="s">
        <v>107</v>
      </c>
      <c r="T21" s="96"/>
      <c r="U21" s="96"/>
      <c r="V21" s="96"/>
      <c r="W21" s="96"/>
      <c r="X21" s="100">
        <v>457500000</v>
      </c>
      <c r="Y21" s="101">
        <f>X21*1.12</f>
        <v>512400000.00000006</v>
      </c>
      <c r="Z21" s="96"/>
      <c r="AA21" s="96">
        <v>2013</v>
      </c>
      <c r="AB21" s="96"/>
    </row>
    <row r="22" spans="1:28" ht="63.75">
      <c r="A22" s="9" t="s">
        <v>141</v>
      </c>
      <c r="B22" s="60" t="s">
        <v>179</v>
      </c>
      <c r="C22" s="47" t="s">
        <v>32</v>
      </c>
      <c r="D22" s="88" t="s">
        <v>180</v>
      </c>
      <c r="E22" s="88" t="s">
        <v>181</v>
      </c>
      <c r="F22" s="88" t="s">
        <v>182</v>
      </c>
      <c r="G22" s="88" t="s">
        <v>181</v>
      </c>
      <c r="H22" s="88" t="s">
        <v>182</v>
      </c>
      <c r="I22" s="88" t="s">
        <v>183</v>
      </c>
      <c r="J22" s="88" t="s">
        <v>184</v>
      </c>
      <c r="K22" s="88" t="s">
        <v>114</v>
      </c>
      <c r="L22" s="40">
        <v>80</v>
      </c>
      <c r="M22" s="37">
        <v>231010000</v>
      </c>
      <c r="N22" s="38" t="s">
        <v>150</v>
      </c>
      <c r="O22" s="40" t="s">
        <v>185</v>
      </c>
      <c r="P22" s="88" t="s">
        <v>116</v>
      </c>
      <c r="Q22" s="40"/>
      <c r="R22" s="49" t="s">
        <v>186</v>
      </c>
      <c r="S22" s="40" t="s">
        <v>139</v>
      </c>
      <c r="T22" s="124"/>
      <c r="U22" s="124"/>
      <c r="V22" s="125"/>
      <c r="W22" s="126"/>
      <c r="X22" s="92">
        <v>700000</v>
      </c>
      <c r="Y22" s="92">
        <v>784000.0000000001</v>
      </c>
      <c r="Z22" s="40"/>
      <c r="AA22" s="127">
        <v>2013</v>
      </c>
      <c r="AB22" s="39"/>
    </row>
    <row r="23" spans="1:28" ht="89.25">
      <c r="A23" s="9" t="s">
        <v>205</v>
      </c>
      <c r="B23" s="60" t="s">
        <v>206</v>
      </c>
      <c r="C23" s="37" t="s">
        <v>32</v>
      </c>
      <c r="D23" s="37" t="s">
        <v>207</v>
      </c>
      <c r="E23" s="131" t="s">
        <v>208</v>
      </c>
      <c r="F23" s="131" t="s">
        <v>209</v>
      </c>
      <c r="G23" s="131" t="s">
        <v>210</v>
      </c>
      <c r="H23" s="131" t="s">
        <v>211</v>
      </c>
      <c r="I23" s="131" t="s">
        <v>212</v>
      </c>
      <c r="J23" s="131" t="s">
        <v>213</v>
      </c>
      <c r="K23" s="131" t="s">
        <v>89</v>
      </c>
      <c r="L23" s="65">
        <v>0</v>
      </c>
      <c r="M23" s="132">
        <v>710000000</v>
      </c>
      <c r="N23" s="38" t="s">
        <v>34</v>
      </c>
      <c r="O23" s="65" t="s">
        <v>44</v>
      </c>
      <c r="P23" s="133" t="s">
        <v>45</v>
      </c>
      <c r="Q23" s="131"/>
      <c r="R23" s="131" t="s">
        <v>46</v>
      </c>
      <c r="S23" s="131" t="s">
        <v>68</v>
      </c>
      <c r="T23" s="131"/>
      <c r="U23" s="131"/>
      <c r="V23" s="131"/>
      <c r="W23" s="131"/>
      <c r="X23" s="41">
        <v>3750000</v>
      </c>
      <c r="Y23" s="41">
        <f>X23*1.12</f>
        <v>4200000</v>
      </c>
      <c r="Z23" s="131"/>
      <c r="AA23" s="65">
        <v>2013</v>
      </c>
      <c r="AB23" s="134" t="s">
        <v>214</v>
      </c>
    </row>
    <row r="24" spans="1:28" ht="15">
      <c r="A24" s="9"/>
      <c r="B24" s="20" t="s">
        <v>35</v>
      </c>
      <c r="C24" s="7"/>
      <c r="D24" s="4"/>
      <c r="E24" s="7"/>
      <c r="F24" s="7"/>
      <c r="G24" s="7"/>
      <c r="H24" s="7"/>
      <c r="I24" s="7"/>
      <c r="J24" s="7"/>
      <c r="K24" s="7"/>
      <c r="L24" s="7"/>
      <c r="M24" s="7"/>
      <c r="N24" s="7"/>
      <c r="O24" s="7"/>
      <c r="P24" s="7"/>
      <c r="Q24" s="7"/>
      <c r="R24" s="7"/>
      <c r="S24" s="5"/>
      <c r="T24" s="5"/>
      <c r="U24" s="5"/>
      <c r="V24" s="6"/>
      <c r="W24" s="7"/>
      <c r="X24" s="58">
        <f>SUM(X17:X23)</f>
        <v>512087500</v>
      </c>
      <c r="Y24" s="58">
        <f>SUM(Y17:Y23)</f>
        <v>573538000.0000001</v>
      </c>
      <c r="Z24" s="7"/>
      <c r="AA24" s="7"/>
      <c r="AB24" s="7"/>
    </row>
    <row r="25" spans="1:28" ht="15">
      <c r="A25" s="9"/>
      <c r="B25" s="20" t="s">
        <v>36</v>
      </c>
      <c r="C25" s="7"/>
      <c r="D25" s="4"/>
      <c r="E25" s="7"/>
      <c r="F25" s="7"/>
      <c r="G25" s="144"/>
      <c r="H25" s="144"/>
      <c r="I25" s="144"/>
      <c r="J25" s="144"/>
      <c r="K25" s="7"/>
      <c r="L25" s="7"/>
      <c r="M25" s="7"/>
      <c r="N25" s="7"/>
      <c r="O25" s="7"/>
      <c r="P25" s="7"/>
      <c r="Q25" s="7"/>
      <c r="R25" s="7"/>
      <c r="S25" s="5"/>
      <c r="T25" s="5"/>
      <c r="U25" s="5"/>
      <c r="V25" s="6"/>
      <c r="W25" s="7"/>
      <c r="X25" s="58">
        <f>X24+X15+X10</f>
        <v>697483500</v>
      </c>
      <c r="Y25" s="58">
        <f>Y24+Y15+Y10</f>
        <v>781181520.0000001</v>
      </c>
      <c r="Z25" s="144"/>
      <c r="AA25" s="7"/>
      <c r="AB25" s="7"/>
    </row>
    <row r="26" spans="1:28" ht="15">
      <c r="A26" s="9"/>
      <c r="B26" s="8" t="s">
        <v>27</v>
      </c>
      <c r="C26" s="10"/>
      <c r="D26" s="12"/>
      <c r="E26" s="12"/>
      <c r="F26" s="12"/>
      <c r="G26" s="13"/>
      <c r="H26" s="13"/>
      <c r="I26" s="13"/>
      <c r="J26" s="13"/>
      <c r="K26" s="14"/>
      <c r="L26" s="11"/>
      <c r="M26" s="3"/>
      <c r="N26" s="2"/>
      <c r="O26" s="11"/>
      <c r="P26" s="10"/>
      <c r="Q26" s="10"/>
      <c r="R26" s="10"/>
      <c r="S26" s="15"/>
      <c r="T26" s="16"/>
      <c r="U26" s="17"/>
      <c r="V26" s="14"/>
      <c r="W26" s="16"/>
      <c r="X26" s="21"/>
      <c r="Y26" s="21"/>
      <c r="Z26" s="18"/>
      <c r="AA26" s="14"/>
      <c r="AB26" s="19"/>
    </row>
    <row r="27" spans="1:28" ht="15">
      <c r="A27" s="9"/>
      <c r="B27" s="8" t="s">
        <v>38</v>
      </c>
      <c r="C27" s="24"/>
      <c r="D27" s="25"/>
      <c r="E27" s="25"/>
      <c r="F27" s="25"/>
      <c r="G27" s="43"/>
      <c r="H27" s="43"/>
      <c r="I27" s="43"/>
      <c r="J27" s="43"/>
      <c r="K27" s="26"/>
      <c r="L27" s="27"/>
      <c r="M27" s="3"/>
      <c r="N27" s="42"/>
      <c r="O27" s="27"/>
      <c r="P27" s="24"/>
      <c r="Q27" s="24"/>
      <c r="R27" s="24"/>
      <c r="S27" s="28"/>
      <c r="T27" s="29"/>
      <c r="U27" s="30"/>
      <c r="V27" s="26"/>
      <c r="W27" s="29"/>
      <c r="X27" s="21"/>
      <c r="Y27" s="21"/>
      <c r="Z27" s="18"/>
      <c r="AA27" s="26"/>
      <c r="AB27" s="31"/>
    </row>
    <row r="28" spans="1:28" ht="63.75">
      <c r="A28" s="9" t="s">
        <v>141</v>
      </c>
      <c r="B28" s="54" t="s">
        <v>142</v>
      </c>
      <c r="C28" s="102" t="s">
        <v>32</v>
      </c>
      <c r="D28" s="57" t="s">
        <v>49</v>
      </c>
      <c r="E28" s="57" t="s">
        <v>50</v>
      </c>
      <c r="F28" s="57" t="s">
        <v>51</v>
      </c>
      <c r="G28" s="43" t="s">
        <v>52</v>
      </c>
      <c r="H28" s="43" t="s">
        <v>53</v>
      </c>
      <c r="I28" s="103" t="s">
        <v>135</v>
      </c>
      <c r="J28" s="103" t="s">
        <v>136</v>
      </c>
      <c r="K28" s="103" t="s">
        <v>33</v>
      </c>
      <c r="L28" s="104">
        <v>50</v>
      </c>
      <c r="M28" s="103">
        <v>710000000</v>
      </c>
      <c r="N28" s="55" t="s">
        <v>137</v>
      </c>
      <c r="O28" s="80" t="s">
        <v>92</v>
      </c>
      <c r="P28" s="55" t="s">
        <v>137</v>
      </c>
      <c r="Q28" s="104" t="s">
        <v>54</v>
      </c>
      <c r="R28" s="24" t="s">
        <v>46</v>
      </c>
      <c r="S28" s="104" t="s">
        <v>139</v>
      </c>
      <c r="T28" s="105">
        <v>796</v>
      </c>
      <c r="U28" s="105" t="s">
        <v>57</v>
      </c>
      <c r="V28" s="106">
        <v>1</v>
      </c>
      <c r="W28" s="135">
        <v>65000000</v>
      </c>
      <c r="X28" s="135">
        <v>65000000</v>
      </c>
      <c r="Y28" s="135">
        <f>X28*1.12</f>
        <v>72800000</v>
      </c>
      <c r="Z28" s="104"/>
      <c r="AA28" s="108">
        <v>2013</v>
      </c>
      <c r="AB28" s="104" t="s">
        <v>48</v>
      </c>
    </row>
    <row r="29" spans="1:28" ht="63.75">
      <c r="A29" s="9" t="s">
        <v>205</v>
      </c>
      <c r="B29" s="59" t="s">
        <v>275</v>
      </c>
      <c r="C29" s="102" t="s">
        <v>32</v>
      </c>
      <c r="D29" s="57" t="s">
        <v>215</v>
      </c>
      <c r="E29" s="57" t="s">
        <v>216</v>
      </c>
      <c r="F29" s="57" t="s">
        <v>217</v>
      </c>
      <c r="G29" s="43" t="s">
        <v>218</v>
      </c>
      <c r="H29" s="43" t="s">
        <v>219</v>
      </c>
      <c r="I29" s="103"/>
      <c r="J29" s="103"/>
      <c r="K29" s="103" t="s">
        <v>89</v>
      </c>
      <c r="L29" s="104">
        <v>0</v>
      </c>
      <c r="M29" s="103">
        <v>710000000</v>
      </c>
      <c r="N29" s="55" t="s">
        <v>137</v>
      </c>
      <c r="O29" s="80" t="s">
        <v>92</v>
      </c>
      <c r="P29" s="55" t="s">
        <v>137</v>
      </c>
      <c r="Q29" s="104" t="s">
        <v>54</v>
      </c>
      <c r="R29" s="24" t="s">
        <v>46</v>
      </c>
      <c r="S29" s="104" t="s">
        <v>68</v>
      </c>
      <c r="T29" s="105">
        <v>796</v>
      </c>
      <c r="U29" s="105" t="s">
        <v>57</v>
      </c>
      <c r="V29" s="106">
        <v>25</v>
      </c>
      <c r="W29" s="135">
        <f>X29/V29</f>
        <v>8500</v>
      </c>
      <c r="X29" s="135">
        <v>212500</v>
      </c>
      <c r="Y29" s="135">
        <f>X29*1.12</f>
        <v>238000.00000000003</v>
      </c>
      <c r="Z29" s="104"/>
      <c r="AA29" s="108">
        <v>2013</v>
      </c>
      <c r="AB29" s="104"/>
    </row>
    <row r="30" spans="1:28" ht="63.75">
      <c r="A30" s="9" t="s">
        <v>205</v>
      </c>
      <c r="B30" s="59" t="s">
        <v>276</v>
      </c>
      <c r="C30" s="102" t="s">
        <v>32</v>
      </c>
      <c r="D30" s="57" t="s">
        <v>220</v>
      </c>
      <c r="E30" s="57" t="s">
        <v>221</v>
      </c>
      <c r="F30" s="57" t="s">
        <v>222</v>
      </c>
      <c r="G30" s="43" t="s">
        <v>223</v>
      </c>
      <c r="H30" s="43" t="s">
        <v>224</v>
      </c>
      <c r="I30" s="103"/>
      <c r="J30" s="103"/>
      <c r="K30" s="103" t="s">
        <v>89</v>
      </c>
      <c r="L30" s="104">
        <v>0</v>
      </c>
      <c r="M30" s="103">
        <v>710000000</v>
      </c>
      <c r="N30" s="55" t="s">
        <v>137</v>
      </c>
      <c r="O30" s="80" t="s">
        <v>92</v>
      </c>
      <c r="P30" s="55" t="s">
        <v>137</v>
      </c>
      <c r="Q30" s="104" t="s">
        <v>54</v>
      </c>
      <c r="R30" s="24" t="s">
        <v>46</v>
      </c>
      <c r="S30" s="104" t="s">
        <v>68</v>
      </c>
      <c r="T30" s="105">
        <v>839</v>
      </c>
      <c r="U30" s="105" t="s">
        <v>55</v>
      </c>
      <c r="V30" s="106">
        <v>25</v>
      </c>
      <c r="W30" s="135">
        <f aca="true" t="shared" si="0" ref="W30:W40">X30/V30</f>
        <v>20000</v>
      </c>
      <c r="X30" s="135">
        <v>500000</v>
      </c>
      <c r="Y30" s="135">
        <f aca="true" t="shared" si="1" ref="Y30:Y40">X30*1.12</f>
        <v>560000</v>
      </c>
      <c r="Z30" s="104"/>
      <c r="AA30" s="108">
        <v>2013</v>
      </c>
      <c r="AB30" s="104"/>
    </row>
    <row r="31" spans="1:28" ht="63.75">
      <c r="A31" s="9" t="s">
        <v>205</v>
      </c>
      <c r="B31" s="59" t="s">
        <v>277</v>
      </c>
      <c r="C31" s="102" t="s">
        <v>32</v>
      </c>
      <c r="D31" s="57" t="s">
        <v>225</v>
      </c>
      <c r="E31" s="57" t="s">
        <v>226</v>
      </c>
      <c r="F31" s="57" t="s">
        <v>227</v>
      </c>
      <c r="G31" s="43" t="s">
        <v>228</v>
      </c>
      <c r="H31" s="43" t="s">
        <v>229</v>
      </c>
      <c r="I31" s="103"/>
      <c r="J31" s="103"/>
      <c r="K31" s="103" t="s">
        <v>89</v>
      </c>
      <c r="L31" s="104">
        <v>0</v>
      </c>
      <c r="M31" s="103">
        <v>710000000</v>
      </c>
      <c r="N31" s="55" t="s">
        <v>137</v>
      </c>
      <c r="O31" s="80" t="s">
        <v>92</v>
      </c>
      <c r="P31" s="55" t="s">
        <v>137</v>
      </c>
      <c r="Q31" s="104" t="s">
        <v>54</v>
      </c>
      <c r="R31" s="24" t="s">
        <v>46</v>
      </c>
      <c r="S31" s="104" t="s">
        <v>68</v>
      </c>
      <c r="T31" s="105">
        <v>796</v>
      </c>
      <c r="U31" s="105" t="s">
        <v>57</v>
      </c>
      <c r="V31" s="106">
        <v>25</v>
      </c>
      <c r="W31" s="135">
        <f t="shared" si="0"/>
        <v>4500</v>
      </c>
      <c r="X31" s="135">
        <v>112500</v>
      </c>
      <c r="Y31" s="135">
        <f t="shared" si="1"/>
        <v>126000.00000000001</v>
      </c>
      <c r="Z31" s="104"/>
      <c r="AA31" s="108">
        <v>2013</v>
      </c>
      <c r="AB31" s="104"/>
    </row>
    <row r="32" spans="1:28" ht="63.75">
      <c r="A32" s="9" t="s">
        <v>205</v>
      </c>
      <c r="B32" s="59" t="s">
        <v>278</v>
      </c>
      <c r="C32" s="102" t="s">
        <v>32</v>
      </c>
      <c r="D32" s="57" t="s">
        <v>230</v>
      </c>
      <c r="E32" s="57" t="s">
        <v>231</v>
      </c>
      <c r="F32" s="57" t="s">
        <v>231</v>
      </c>
      <c r="G32" s="43" t="s">
        <v>232</v>
      </c>
      <c r="H32" s="43" t="s">
        <v>233</v>
      </c>
      <c r="I32" s="103"/>
      <c r="J32" s="103"/>
      <c r="K32" s="103" t="s">
        <v>89</v>
      </c>
      <c r="L32" s="104">
        <v>0</v>
      </c>
      <c r="M32" s="103">
        <v>710000000</v>
      </c>
      <c r="N32" s="55" t="s">
        <v>137</v>
      </c>
      <c r="O32" s="80" t="s">
        <v>92</v>
      </c>
      <c r="P32" s="55" t="s">
        <v>137</v>
      </c>
      <c r="Q32" s="104" t="s">
        <v>54</v>
      </c>
      <c r="R32" s="24" t="s">
        <v>46</v>
      </c>
      <c r="S32" s="104" t="s">
        <v>68</v>
      </c>
      <c r="T32" s="105">
        <v>796</v>
      </c>
      <c r="U32" s="105" t="s">
        <v>57</v>
      </c>
      <c r="V32" s="106">
        <v>25</v>
      </c>
      <c r="W32" s="135">
        <f t="shared" si="0"/>
        <v>4000</v>
      </c>
      <c r="X32" s="135">
        <v>100000</v>
      </c>
      <c r="Y32" s="135">
        <f t="shared" si="1"/>
        <v>112000.00000000001</v>
      </c>
      <c r="Z32" s="104"/>
      <c r="AA32" s="108">
        <v>2013</v>
      </c>
      <c r="AB32" s="104"/>
    </row>
    <row r="33" spans="1:28" ht="63.75">
      <c r="A33" s="9" t="s">
        <v>205</v>
      </c>
      <c r="B33" s="59" t="s">
        <v>279</v>
      </c>
      <c r="C33" s="102" t="s">
        <v>32</v>
      </c>
      <c r="D33" s="57" t="s">
        <v>234</v>
      </c>
      <c r="E33" s="57" t="s">
        <v>235</v>
      </c>
      <c r="F33" s="57" t="s">
        <v>236</v>
      </c>
      <c r="G33" s="43" t="s">
        <v>237</v>
      </c>
      <c r="H33" s="43" t="s">
        <v>238</v>
      </c>
      <c r="I33" s="103"/>
      <c r="J33" s="103"/>
      <c r="K33" s="103" t="s">
        <v>89</v>
      </c>
      <c r="L33" s="104">
        <v>0</v>
      </c>
      <c r="M33" s="103">
        <v>710000000</v>
      </c>
      <c r="N33" s="55" t="s">
        <v>137</v>
      </c>
      <c r="O33" s="80" t="s">
        <v>92</v>
      </c>
      <c r="P33" s="55" t="s">
        <v>137</v>
      </c>
      <c r="Q33" s="104" t="s">
        <v>54</v>
      </c>
      <c r="R33" s="24" t="s">
        <v>46</v>
      </c>
      <c r="S33" s="104" t="s">
        <v>68</v>
      </c>
      <c r="T33" s="105">
        <v>715</v>
      </c>
      <c r="U33" s="105" t="s">
        <v>239</v>
      </c>
      <c r="V33" s="106">
        <v>25</v>
      </c>
      <c r="W33" s="135">
        <f t="shared" si="0"/>
        <v>13000</v>
      </c>
      <c r="X33" s="135">
        <v>325000</v>
      </c>
      <c r="Y33" s="135">
        <f t="shared" si="1"/>
        <v>364000.00000000006</v>
      </c>
      <c r="Z33" s="104"/>
      <c r="AA33" s="108">
        <v>2013</v>
      </c>
      <c r="AB33" s="104"/>
    </row>
    <row r="34" spans="1:28" ht="63.75">
      <c r="A34" s="9" t="s">
        <v>205</v>
      </c>
      <c r="B34" s="59" t="s">
        <v>280</v>
      </c>
      <c r="C34" s="102" t="s">
        <v>32</v>
      </c>
      <c r="D34" s="57" t="s">
        <v>240</v>
      </c>
      <c r="E34" s="57" t="s">
        <v>241</v>
      </c>
      <c r="F34" s="57" t="s">
        <v>242</v>
      </c>
      <c r="G34" s="43" t="s">
        <v>243</v>
      </c>
      <c r="H34" s="43" t="s">
        <v>244</v>
      </c>
      <c r="I34" s="103"/>
      <c r="J34" s="103"/>
      <c r="K34" s="103" t="s">
        <v>89</v>
      </c>
      <c r="L34" s="104">
        <v>0</v>
      </c>
      <c r="M34" s="103">
        <v>710000000</v>
      </c>
      <c r="N34" s="55" t="s">
        <v>137</v>
      </c>
      <c r="O34" s="80" t="s">
        <v>92</v>
      </c>
      <c r="P34" s="55" t="s">
        <v>137</v>
      </c>
      <c r="Q34" s="104" t="s">
        <v>54</v>
      </c>
      <c r="R34" s="24" t="s">
        <v>46</v>
      </c>
      <c r="S34" s="104" t="s">
        <v>68</v>
      </c>
      <c r="T34" s="105">
        <v>796</v>
      </c>
      <c r="U34" s="105" t="s">
        <v>57</v>
      </c>
      <c r="V34" s="106">
        <v>25</v>
      </c>
      <c r="W34" s="135">
        <f t="shared" si="0"/>
        <v>18000</v>
      </c>
      <c r="X34" s="135">
        <v>450000</v>
      </c>
      <c r="Y34" s="135">
        <f t="shared" si="1"/>
        <v>504000.00000000006</v>
      </c>
      <c r="Z34" s="104"/>
      <c r="AA34" s="108">
        <v>2013</v>
      </c>
      <c r="AB34" s="104"/>
    </row>
    <row r="35" spans="1:28" ht="63.75">
      <c r="A35" s="9" t="s">
        <v>205</v>
      </c>
      <c r="B35" s="59" t="s">
        <v>281</v>
      </c>
      <c r="C35" s="102" t="s">
        <v>32</v>
      </c>
      <c r="D35" s="57" t="s">
        <v>245</v>
      </c>
      <c r="E35" s="57" t="s">
        <v>246</v>
      </c>
      <c r="F35" s="57" t="s">
        <v>247</v>
      </c>
      <c r="G35" s="43" t="s">
        <v>248</v>
      </c>
      <c r="H35" s="43" t="s">
        <v>249</v>
      </c>
      <c r="I35" s="103"/>
      <c r="J35" s="103"/>
      <c r="K35" s="103" t="s">
        <v>89</v>
      </c>
      <c r="L35" s="104">
        <v>0</v>
      </c>
      <c r="M35" s="103">
        <v>710000000</v>
      </c>
      <c r="N35" s="55" t="s">
        <v>137</v>
      </c>
      <c r="O35" s="80" t="s">
        <v>92</v>
      </c>
      <c r="P35" s="55" t="s">
        <v>137</v>
      </c>
      <c r="Q35" s="104" t="s">
        <v>54</v>
      </c>
      <c r="R35" s="24" t="s">
        <v>46</v>
      </c>
      <c r="S35" s="104" t="s">
        <v>68</v>
      </c>
      <c r="T35" s="105">
        <v>796</v>
      </c>
      <c r="U35" s="105" t="s">
        <v>57</v>
      </c>
      <c r="V35" s="106">
        <v>25</v>
      </c>
      <c r="W35" s="135">
        <f t="shared" si="0"/>
        <v>4500</v>
      </c>
      <c r="X35" s="135">
        <v>112500</v>
      </c>
      <c r="Y35" s="135">
        <f t="shared" si="1"/>
        <v>126000.00000000001</v>
      </c>
      <c r="Z35" s="104"/>
      <c r="AA35" s="108">
        <v>2013</v>
      </c>
      <c r="AB35" s="104"/>
    </row>
    <row r="36" spans="1:28" ht="102">
      <c r="A36" s="9" t="s">
        <v>205</v>
      </c>
      <c r="B36" s="59" t="s">
        <v>282</v>
      </c>
      <c r="C36" s="102" t="s">
        <v>32</v>
      </c>
      <c r="D36" s="57" t="s">
        <v>250</v>
      </c>
      <c r="E36" s="57" t="s">
        <v>251</v>
      </c>
      <c r="F36" s="57" t="s">
        <v>252</v>
      </c>
      <c r="G36" s="43" t="s">
        <v>253</v>
      </c>
      <c r="H36" s="43" t="s">
        <v>254</v>
      </c>
      <c r="I36" s="103"/>
      <c r="J36" s="103"/>
      <c r="K36" s="103" t="s">
        <v>89</v>
      </c>
      <c r="L36" s="104">
        <v>0</v>
      </c>
      <c r="M36" s="103">
        <v>710000000</v>
      </c>
      <c r="N36" s="55" t="s">
        <v>137</v>
      </c>
      <c r="O36" s="80" t="s">
        <v>92</v>
      </c>
      <c r="P36" s="55" t="s">
        <v>137</v>
      </c>
      <c r="Q36" s="104" t="s">
        <v>54</v>
      </c>
      <c r="R36" s="24" t="s">
        <v>46</v>
      </c>
      <c r="S36" s="104" t="s">
        <v>68</v>
      </c>
      <c r="T36" s="105">
        <v>839</v>
      </c>
      <c r="U36" s="105" t="s">
        <v>55</v>
      </c>
      <c r="V36" s="106">
        <v>25</v>
      </c>
      <c r="W36" s="135">
        <f t="shared" si="0"/>
        <v>34000</v>
      </c>
      <c r="X36" s="135">
        <v>850000</v>
      </c>
      <c r="Y36" s="135">
        <f t="shared" si="1"/>
        <v>952000.0000000001</v>
      </c>
      <c r="Z36" s="104"/>
      <c r="AA36" s="108">
        <v>2013</v>
      </c>
      <c r="AB36" s="104"/>
    </row>
    <row r="37" spans="1:28" ht="63.75">
      <c r="A37" s="9" t="s">
        <v>205</v>
      </c>
      <c r="B37" s="59" t="s">
        <v>283</v>
      </c>
      <c r="C37" s="102" t="s">
        <v>32</v>
      </c>
      <c r="D37" s="57" t="s">
        <v>255</v>
      </c>
      <c r="E37" s="57" t="s">
        <v>256</v>
      </c>
      <c r="F37" s="57" t="s">
        <v>257</v>
      </c>
      <c r="G37" s="43" t="s">
        <v>258</v>
      </c>
      <c r="H37" s="43" t="s">
        <v>259</v>
      </c>
      <c r="I37" s="103"/>
      <c r="J37" s="103"/>
      <c r="K37" s="103" t="s">
        <v>89</v>
      </c>
      <c r="L37" s="104">
        <v>0</v>
      </c>
      <c r="M37" s="103">
        <v>710000000</v>
      </c>
      <c r="N37" s="55" t="s">
        <v>137</v>
      </c>
      <c r="O37" s="80" t="s">
        <v>92</v>
      </c>
      <c r="P37" s="55" t="s">
        <v>137</v>
      </c>
      <c r="Q37" s="104" t="s">
        <v>54</v>
      </c>
      <c r="R37" s="24" t="s">
        <v>46</v>
      </c>
      <c r="S37" s="104" t="s">
        <v>68</v>
      </c>
      <c r="T37" s="105">
        <v>796</v>
      </c>
      <c r="U37" s="105" t="s">
        <v>57</v>
      </c>
      <c r="V37" s="106">
        <v>25</v>
      </c>
      <c r="W37" s="135">
        <f t="shared" si="0"/>
        <v>8000</v>
      </c>
      <c r="X37" s="135">
        <v>200000</v>
      </c>
      <c r="Y37" s="135">
        <f t="shared" si="1"/>
        <v>224000.00000000003</v>
      </c>
      <c r="Z37" s="104"/>
      <c r="AA37" s="108">
        <v>2013</v>
      </c>
      <c r="AB37" s="104"/>
    </row>
    <row r="38" spans="1:28" ht="63.75">
      <c r="A38" s="9" t="s">
        <v>205</v>
      </c>
      <c r="B38" s="59" t="s">
        <v>284</v>
      </c>
      <c r="C38" s="102" t="s">
        <v>32</v>
      </c>
      <c r="D38" s="57" t="s">
        <v>260</v>
      </c>
      <c r="E38" s="57" t="s">
        <v>261</v>
      </c>
      <c r="F38" s="57" t="s">
        <v>262</v>
      </c>
      <c r="G38" s="43" t="s">
        <v>263</v>
      </c>
      <c r="H38" s="43" t="s">
        <v>264</v>
      </c>
      <c r="I38" s="103"/>
      <c r="J38" s="103"/>
      <c r="K38" s="103" t="s">
        <v>89</v>
      </c>
      <c r="L38" s="104">
        <v>0</v>
      </c>
      <c r="M38" s="103">
        <v>710000000</v>
      </c>
      <c r="N38" s="55" t="s">
        <v>137</v>
      </c>
      <c r="O38" s="80" t="s">
        <v>92</v>
      </c>
      <c r="P38" s="55" t="s">
        <v>137</v>
      </c>
      <c r="Q38" s="104" t="s">
        <v>54</v>
      </c>
      <c r="R38" s="24" t="s">
        <v>46</v>
      </c>
      <c r="S38" s="104" t="s">
        <v>68</v>
      </c>
      <c r="T38" s="105">
        <v>715</v>
      </c>
      <c r="U38" s="105" t="s">
        <v>239</v>
      </c>
      <c r="V38" s="106">
        <v>25</v>
      </c>
      <c r="W38" s="135">
        <f t="shared" si="0"/>
        <v>24000</v>
      </c>
      <c r="X38" s="135">
        <v>600000</v>
      </c>
      <c r="Y38" s="135">
        <f t="shared" si="1"/>
        <v>672000.0000000001</v>
      </c>
      <c r="Z38" s="104"/>
      <c r="AA38" s="108">
        <v>2013</v>
      </c>
      <c r="AB38" s="104"/>
    </row>
    <row r="39" spans="1:28" ht="63.75">
      <c r="A39" s="9" t="s">
        <v>205</v>
      </c>
      <c r="B39" s="59" t="s">
        <v>285</v>
      </c>
      <c r="C39" s="102" t="s">
        <v>32</v>
      </c>
      <c r="D39" s="57" t="s">
        <v>265</v>
      </c>
      <c r="E39" s="57" t="s">
        <v>266</v>
      </c>
      <c r="F39" s="57" t="s">
        <v>267</v>
      </c>
      <c r="G39" s="43" t="s">
        <v>268</v>
      </c>
      <c r="H39" s="43" t="s">
        <v>269</v>
      </c>
      <c r="I39" s="103"/>
      <c r="J39" s="103"/>
      <c r="K39" s="103" t="s">
        <v>89</v>
      </c>
      <c r="L39" s="104">
        <v>0</v>
      </c>
      <c r="M39" s="103">
        <v>710000000</v>
      </c>
      <c r="N39" s="55" t="s">
        <v>137</v>
      </c>
      <c r="O39" s="80" t="s">
        <v>92</v>
      </c>
      <c r="P39" s="55" t="s">
        <v>137</v>
      </c>
      <c r="Q39" s="104" t="s">
        <v>54</v>
      </c>
      <c r="R39" s="24" t="s">
        <v>46</v>
      </c>
      <c r="S39" s="104" t="s">
        <v>68</v>
      </c>
      <c r="T39" s="105">
        <v>796</v>
      </c>
      <c r="U39" s="105" t="s">
        <v>57</v>
      </c>
      <c r="V39" s="106">
        <v>25</v>
      </c>
      <c r="W39" s="135">
        <f t="shared" si="0"/>
        <v>8000</v>
      </c>
      <c r="X39" s="135">
        <v>200000</v>
      </c>
      <c r="Y39" s="135">
        <f t="shared" si="1"/>
        <v>224000.00000000003</v>
      </c>
      <c r="Z39" s="104"/>
      <c r="AA39" s="108">
        <v>2013</v>
      </c>
      <c r="AB39" s="104"/>
    </row>
    <row r="40" spans="1:28" ht="63.75">
      <c r="A40" s="9" t="s">
        <v>205</v>
      </c>
      <c r="B40" s="59" t="s">
        <v>286</v>
      </c>
      <c r="C40" s="102" t="s">
        <v>32</v>
      </c>
      <c r="D40" s="57" t="s">
        <v>270</v>
      </c>
      <c r="E40" s="57" t="s">
        <v>271</v>
      </c>
      <c r="F40" s="57" t="s">
        <v>272</v>
      </c>
      <c r="G40" s="43" t="s">
        <v>273</v>
      </c>
      <c r="H40" s="43" t="s">
        <v>274</v>
      </c>
      <c r="I40" s="103"/>
      <c r="J40" s="103"/>
      <c r="K40" s="103" t="s">
        <v>89</v>
      </c>
      <c r="L40" s="104">
        <v>0</v>
      </c>
      <c r="M40" s="103">
        <v>710000000</v>
      </c>
      <c r="N40" s="55" t="s">
        <v>137</v>
      </c>
      <c r="O40" s="80" t="s">
        <v>92</v>
      </c>
      <c r="P40" s="55" t="s">
        <v>137</v>
      </c>
      <c r="Q40" s="104" t="s">
        <v>54</v>
      </c>
      <c r="R40" s="24" t="s">
        <v>46</v>
      </c>
      <c r="S40" s="104" t="s">
        <v>68</v>
      </c>
      <c r="T40" s="105">
        <v>796</v>
      </c>
      <c r="U40" s="105" t="s">
        <v>57</v>
      </c>
      <c r="V40" s="106">
        <v>25</v>
      </c>
      <c r="W40" s="135">
        <f t="shared" si="0"/>
        <v>3500</v>
      </c>
      <c r="X40" s="135">
        <v>87500</v>
      </c>
      <c r="Y40" s="135">
        <f t="shared" si="1"/>
        <v>98000.00000000001</v>
      </c>
      <c r="Z40" s="104"/>
      <c r="AA40" s="108">
        <v>2013</v>
      </c>
      <c r="AB40" s="104"/>
    </row>
    <row r="41" spans="1:28" ht="242.25">
      <c r="A41" s="9" t="s">
        <v>287</v>
      </c>
      <c r="B41" s="59" t="s">
        <v>304</v>
      </c>
      <c r="C41" s="102" t="s">
        <v>32</v>
      </c>
      <c r="D41" s="57" t="s">
        <v>288</v>
      </c>
      <c r="E41" s="57" t="s">
        <v>289</v>
      </c>
      <c r="F41" s="57" t="s">
        <v>290</v>
      </c>
      <c r="G41" s="43" t="s">
        <v>291</v>
      </c>
      <c r="H41" s="43" t="s">
        <v>292</v>
      </c>
      <c r="I41" s="103" t="s">
        <v>293</v>
      </c>
      <c r="J41" s="103" t="s">
        <v>294</v>
      </c>
      <c r="K41" s="103" t="s">
        <v>33</v>
      </c>
      <c r="L41" s="104">
        <v>20</v>
      </c>
      <c r="M41" s="103">
        <v>710000000</v>
      </c>
      <c r="N41" s="55" t="s">
        <v>137</v>
      </c>
      <c r="O41" s="80" t="s">
        <v>303</v>
      </c>
      <c r="P41" s="55" t="s">
        <v>137</v>
      </c>
      <c r="Q41" s="104" t="s">
        <v>54</v>
      </c>
      <c r="R41" s="24" t="s">
        <v>46</v>
      </c>
      <c r="S41" s="104" t="s">
        <v>295</v>
      </c>
      <c r="T41" s="105">
        <v>796</v>
      </c>
      <c r="U41" s="105" t="s">
        <v>57</v>
      </c>
      <c r="V41" s="106">
        <v>5</v>
      </c>
      <c r="W41" s="135">
        <v>7100000</v>
      </c>
      <c r="X41" s="135">
        <f>W41*V41</f>
        <v>35500000</v>
      </c>
      <c r="Y41" s="135">
        <f>X41*1.12</f>
        <v>39760000.00000001</v>
      </c>
      <c r="Z41" s="104" t="s">
        <v>296</v>
      </c>
      <c r="AA41" s="108">
        <v>2013</v>
      </c>
      <c r="AB41" s="104"/>
    </row>
    <row r="42" spans="1:28" ht="89.25">
      <c r="A42" s="9" t="s">
        <v>287</v>
      </c>
      <c r="B42" s="59" t="s">
        <v>305</v>
      </c>
      <c r="C42" s="102" t="s">
        <v>32</v>
      </c>
      <c r="D42" s="57" t="s">
        <v>297</v>
      </c>
      <c r="E42" s="57" t="s">
        <v>298</v>
      </c>
      <c r="F42" s="57" t="s">
        <v>298</v>
      </c>
      <c r="G42" s="43" t="s">
        <v>299</v>
      </c>
      <c r="H42" s="43" t="s">
        <v>300</v>
      </c>
      <c r="I42" s="103" t="s">
        <v>302</v>
      </c>
      <c r="J42" s="103" t="s">
        <v>301</v>
      </c>
      <c r="K42" s="103" t="s">
        <v>33</v>
      </c>
      <c r="L42" s="104">
        <v>0</v>
      </c>
      <c r="M42" s="103">
        <v>710000000</v>
      </c>
      <c r="N42" s="55" t="s">
        <v>137</v>
      </c>
      <c r="O42" s="80" t="s">
        <v>303</v>
      </c>
      <c r="P42" s="55" t="s">
        <v>137</v>
      </c>
      <c r="Q42" s="104" t="s">
        <v>54</v>
      </c>
      <c r="R42" s="24" t="s">
        <v>46</v>
      </c>
      <c r="S42" s="104" t="s">
        <v>127</v>
      </c>
      <c r="T42" s="105">
        <v>796</v>
      </c>
      <c r="U42" s="105" t="s">
        <v>57</v>
      </c>
      <c r="V42" s="106">
        <v>2</v>
      </c>
      <c r="W42" s="135">
        <v>5781430</v>
      </c>
      <c r="X42" s="135">
        <f>W42*V42</f>
        <v>11562860</v>
      </c>
      <c r="Y42" s="135">
        <f>X42*1.12</f>
        <v>12950403.200000001</v>
      </c>
      <c r="Z42" s="104"/>
      <c r="AA42" s="108">
        <v>2013</v>
      </c>
      <c r="AB42" s="104"/>
    </row>
    <row r="43" spans="1:28" ht="15">
      <c r="A43" s="9"/>
      <c r="B43" s="8" t="s">
        <v>56</v>
      </c>
      <c r="C43" s="24"/>
      <c r="D43" s="25"/>
      <c r="E43" s="25"/>
      <c r="F43" s="25"/>
      <c r="G43" s="43"/>
      <c r="H43" s="43"/>
      <c r="I43" s="43"/>
      <c r="J43" s="43"/>
      <c r="K43" s="26"/>
      <c r="L43" s="27"/>
      <c r="M43" s="3"/>
      <c r="N43" s="42"/>
      <c r="O43" s="27"/>
      <c r="P43" s="24"/>
      <c r="Q43" s="24"/>
      <c r="R43" s="24"/>
      <c r="S43" s="28"/>
      <c r="T43" s="29"/>
      <c r="U43" s="30"/>
      <c r="V43" s="26"/>
      <c r="W43" s="29"/>
      <c r="X43" s="143">
        <f>SUM(X28:X42)</f>
        <v>115812860</v>
      </c>
      <c r="Y43" s="143">
        <f>SUM(Y28:Y42)</f>
        <v>129710403.2</v>
      </c>
      <c r="Z43" s="18"/>
      <c r="AA43" s="26"/>
      <c r="AB43" s="31"/>
    </row>
    <row r="44" spans="1:28" ht="15">
      <c r="A44" s="9"/>
      <c r="B44" s="8" t="s">
        <v>39</v>
      </c>
      <c r="C44" s="24"/>
      <c r="D44" s="25"/>
      <c r="E44" s="25"/>
      <c r="F44" s="25"/>
      <c r="G44" s="43"/>
      <c r="H44" s="43"/>
      <c r="I44" s="43"/>
      <c r="J44" s="43"/>
      <c r="K44" s="26"/>
      <c r="L44" s="27"/>
      <c r="M44" s="3"/>
      <c r="N44" s="42"/>
      <c r="O44" s="27"/>
      <c r="P44" s="24"/>
      <c r="Q44" s="24"/>
      <c r="R44" s="24"/>
      <c r="S44" s="28"/>
      <c r="T44" s="29"/>
      <c r="U44" s="30"/>
      <c r="V44" s="26"/>
      <c r="W44" s="29"/>
      <c r="X44" s="21"/>
      <c r="Y44" s="21"/>
      <c r="Z44" s="18"/>
      <c r="AA44" s="26"/>
      <c r="AB44" s="31"/>
    </row>
    <row r="45" spans="1:28" ht="102">
      <c r="A45" s="9" t="s">
        <v>141</v>
      </c>
      <c r="B45" s="53" t="s">
        <v>151</v>
      </c>
      <c r="C45" s="76" t="s">
        <v>32</v>
      </c>
      <c r="D45" s="109" t="s">
        <v>143</v>
      </c>
      <c r="E45" s="110" t="s">
        <v>144</v>
      </c>
      <c r="F45" s="110" t="s">
        <v>145</v>
      </c>
      <c r="G45" s="110" t="s">
        <v>146</v>
      </c>
      <c r="H45" s="110" t="s">
        <v>147</v>
      </c>
      <c r="I45" s="111" t="s">
        <v>148</v>
      </c>
      <c r="J45" s="110" t="s">
        <v>149</v>
      </c>
      <c r="K45" s="110" t="s">
        <v>114</v>
      </c>
      <c r="L45" s="112">
        <v>80</v>
      </c>
      <c r="M45" s="3">
        <v>231010000</v>
      </c>
      <c r="N45" s="42" t="s">
        <v>150</v>
      </c>
      <c r="O45" s="80" t="s">
        <v>92</v>
      </c>
      <c r="P45" s="110" t="s">
        <v>116</v>
      </c>
      <c r="Q45" s="112"/>
      <c r="R45" s="24" t="s">
        <v>46</v>
      </c>
      <c r="S45" s="95" t="s">
        <v>139</v>
      </c>
      <c r="T45" s="112"/>
      <c r="U45" s="112"/>
      <c r="V45" s="113"/>
      <c r="W45" s="114"/>
      <c r="X45" s="113">
        <v>5254000</v>
      </c>
      <c r="Y45" s="113">
        <v>5884480</v>
      </c>
      <c r="Z45" s="112"/>
      <c r="AA45" s="115">
        <v>2013</v>
      </c>
      <c r="AB45" s="95"/>
    </row>
    <row r="46" spans="1:28" ht="63.75">
      <c r="A46" s="9" t="s">
        <v>141</v>
      </c>
      <c r="B46" s="54" t="s">
        <v>188</v>
      </c>
      <c r="C46" s="102" t="s">
        <v>32</v>
      </c>
      <c r="D46" s="116" t="s">
        <v>153</v>
      </c>
      <c r="E46" s="117" t="s">
        <v>154</v>
      </c>
      <c r="F46" s="116" t="s">
        <v>155</v>
      </c>
      <c r="G46" s="117" t="s">
        <v>154</v>
      </c>
      <c r="H46" s="116" t="s">
        <v>155</v>
      </c>
      <c r="I46" s="116" t="s">
        <v>156</v>
      </c>
      <c r="J46" s="116" t="s">
        <v>157</v>
      </c>
      <c r="K46" s="110" t="s">
        <v>114</v>
      </c>
      <c r="L46" s="56">
        <v>50</v>
      </c>
      <c r="M46" s="3">
        <v>231010000</v>
      </c>
      <c r="N46" s="42" t="s">
        <v>150</v>
      </c>
      <c r="O46" s="80" t="s">
        <v>92</v>
      </c>
      <c r="P46" s="116" t="s">
        <v>159</v>
      </c>
      <c r="Q46" s="56"/>
      <c r="R46" s="24" t="s">
        <v>46</v>
      </c>
      <c r="S46" s="104" t="s">
        <v>139</v>
      </c>
      <c r="T46" s="56"/>
      <c r="U46" s="56"/>
      <c r="V46" s="118"/>
      <c r="W46" s="119"/>
      <c r="X46" s="118">
        <v>1830000</v>
      </c>
      <c r="Y46" s="118">
        <v>2049600.0000000002</v>
      </c>
      <c r="Z46" s="56"/>
      <c r="AA46" s="120">
        <v>2013</v>
      </c>
      <c r="AB46" s="56" t="s">
        <v>189</v>
      </c>
    </row>
    <row r="47" spans="1:28" ht="89.25">
      <c r="A47" s="9" t="s">
        <v>141</v>
      </c>
      <c r="B47" s="54" t="s">
        <v>177</v>
      </c>
      <c r="C47" s="102" t="s">
        <v>32</v>
      </c>
      <c r="D47" s="121" t="s">
        <v>163</v>
      </c>
      <c r="E47" s="122" t="s">
        <v>164</v>
      </c>
      <c r="F47" s="121" t="s">
        <v>165</v>
      </c>
      <c r="G47" s="122" t="s">
        <v>166</v>
      </c>
      <c r="H47" s="121" t="s">
        <v>167</v>
      </c>
      <c r="I47" s="121" t="s">
        <v>168</v>
      </c>
      <c r="J47" s="78" t="s">
        <v>169</v>
      </c>
      <c r="K47" s="121" t="s">
        <v>114</v>
      </c>
      <c r="L47" s="104">
        <v>80</v>
      </c>
      <c r="M47" s="3">
        <v>231010000</v>
      </c>
      <c r="N47" s="42" t="s">
        <v>150</v>
      </c>
      <c r="O47" s="80" t="s">
        <v>92</v>
      </c>
      <c r="P47" s="121" t="s">
        <v>116</v>
      </c>
      <c r="Q47" s="104"/>
      <c r="R47" s="24" t="s">
        <v>46</v>
      </c>
      <c r="S47" s="104" t="s">
        <v>139</v>
      </c>
      <c r="T47" s="105"/>
      <c r="U47" s="105"/>
      <c r="V47" s="106"/>
      <c r="W47" s="123"/>
      <c r="X47" s="107">
        <v>15000000</v>
      </c>
      <c r="Y47" s="107">
        <v>16800000</v>
      </c>
      <c r="Z47" s="104"/>
      <c r="AA47" s="108">
        <v>2013</v>
      </c>
      <c r="AB47" s="56" t="s">
        <v>47</v>
      </c>
    </row>
    <row r="48" spans="1:28" ht="63.75">
      <c r="A48" s="9" t="s">
        <v>141</v>
      </c>
      <c r="B48" s="54" t="s">
        <v>178</v>
      </c>
      <c r="C48" s="102" t="s">
        <v>32</v>
      </c>
      <c r="D48" s="122" t="s">
        <v>171</v>
      </c>
      <c r="E48" s="121" t="s">
        <v>172</v>
      </c>
      <c r="F48" s="121" t="s">
        <v>173</v>
      </c>
      <c r="G48" s="121" t="s">
        <v>172</v>
      </c>
      <c r="H48" s="121" t="s">
        <v>173</v>
      </c>
      <c r="I48" s="121" t="s">
        <v>174</v>
      </c>
      <c r="J48" s="78" t="s">
        <v>175</v>
      </c>
      <c r="K48" s="121" t="s">
        <v>33</v>
      </c>
      <c r="L48" s="104">
        <v>80</v>
      </c>
      <c r="M48" s="3">
        <v>231010000</v>
      </c>
      <c r="N48" s="42" t="s">
        <v>150</v>
      </c>
      <c r="O48" s="80" t="s">
        <v>92</v>
      </c>
      <c r="P48" s="121" t="s">
        <v>116</v>
      </c>
      <c r="Q48" s="104"/>
      <c r="R48" s="24" t="s">
        <v>46</v>
      </c>
      <c r="S48" s="104" t="s">
        <v>139</v>
      </c>
      <c r="T48" s="105"/>
      <c r="U48" s="105"/>
      <c r="V48" s="106"/>
      <c r="W48" s="106"/>
      <c r="X48" s="107">
        <v>103566000</v>
      </c>
      <c r="Y48" s="107">
        <v>115993920.00000001</v>
      </c>
      <c r="Z48" s="104"/>
      <c r="AA48" s="108">
        <v>2013</v>
      </c>
      <c r="AB48" s="56" t="s">
        <v>47</v>
      </c>
    </row>
    <row r="49" spans="1:28" ht="15">
      <c r="A49" s="9"/>
      <c r="B49" s="8" t="s">
        <v>42</v>
      </c>
      <c r="C49" s="24"/>
      <c r="D49" s="25"/>
      <c r="E49" s="25"/>
      <c r="F49" s="25"/>
      <c r="G49" s="43"/>
      <c r="H49" s="43"/>
      <c r="I49" s="43"/>
      <c r="J49" s="43"/>
      <c r="K49" s="26"/>
      <c r="L49" s="27"/>
      <c r="M49" s="3"/>
      <c r="N49" s="42"/>
      <c r="O49" s="27"/>
      <c r="P49" s="24"/>
      <c r="Q49" s="24"/>
      <c r="R49" s="24"/>
      <c r="S49" s="28"/>
      <c r="T49" s="29"/>
      <c r="U49" s="30"/>
      <c r="V49" s="26"/>
      <c r="W49" s="29"/>
      <c r="X49" s="143">
        <f>SUM(X45:X48)</f>
        <v>125650000</v>
      </c>
      <c r="Y49" s="143">
        <f>SUM(Y45:Y48)</f>
        <v>140728000</v>
      </c>
      <c r="Z49" s="18"/>
      <c r="AA49" s="26"/>
      <c r="AB49" s="31"/>
    </row>
    <row r="50" spans="1:28" ht="15">
      <c r="A50" s="9"/>
      <c r="B50" s="8" t="s">
        <v>43</v>
      </c>
      <c r="C50" s="24"/>
      <c r="D50" s="25"/>
      <c r="E50" s="25"/>
      <c r="F50" s="25"/>
      <c r="G50" s="43"/>
      <c r="H50" s="43"/>
      <c r="I50" s="43"/>
      <c r="J50" s="43"/>
      <c r="K50" s="26"/>
      <c r="L50" s="27"/>
      <c r="M50" s="3"/>
      <c r="N50" s="42"/>
      <c r="O50" s="27"/>
      <c r="P50" s="24"/>
      <c r="Q50" s="24"/>
      <c r="R50" s="24"/>
      <c r="S50" s="28"/>
      <c r="T50" s="29"/>
      <c r="U50" s="30"/>
      <c r="V50" s="26"/>
      <c r="W50" s="29"/>
      <c r="X50" s="21"/>
      <c r="Y50" s="21"/>
      <c r="Z50" s="18"/>
      <c r="AA50" s="26"/>
      <c r="AB50" s="31"/>
    </row>
    <row r="51" spans="1:28" ht="110.25" customHeight="1">
      <c r="A51" s="9" t="s">
        <v>81</v>
      </c>
      <c r="B51" s="75" t="s">
        <v>94</v>
      </c>
      <c r="C51" s="76" t="s">
        <v>32</v>
      </c>
      <c r="D51" s="77" t="s">
        <v>83</v>
      </c>
      <c r="E51" s="78" t="s">
        <v>95</v>
      </c>
      <c r="F51" s="78" t="s">
        <v>85</v>
      </c>
      <c r="G51" s="78" t="s">
        <v>95</v>
      </c>
      <c r="H51" s="78" t="s">
        <v>86</v>
      </c>
      <c r="I51" s="78" t="s">
        <v>87</v>
      </c>
      <c r="J51" s="78" t="s">
        <v>88</v>
      </c>
      <c r="K51" s="79" t="s">
        <v>89</v>
      </c>
      <c r="L51" s="80">
        <v>0</v>
      </c>
      <c r="M51" s="81">
        <v>710000000</v>
      </c>
      <c r="N51" s="82" t="s">
        <v>34</v>
      </c>
      <c r="O51" s="80" t="s">
        <v>92</v>
      </c>
      <c r="P51" s="59" t="s">
        <v>45</v>
      </c>
      <c r="Q51" s="79"/>
      <c r="R51" s="83" t="s">
        <v>46</v>
      </c>
      <c r="S51" s="80" t="s">
        <v>90</v>
      </c>
      <c r="T51" s="79"/>
      <c r="U51" s="79"/>
      <c r="V51" s="84"/>
      <c r="W51" s="79"/>
      <c r="X51" s="85">
        <v>2500000</v>
      </c>
      <c r="Y51" s="85">
        <f>X51*1.12</f>
        <v>2800000.0000000005</v>
      </c>
      <c r="Z51" s="86"/>
      <c r="AA51" s="87">
        <v>2013</v>
      </c>
      <c r="AB51" s="79" t="s">
        <v>93</v>
      </c>
    </row>
    <row r="52" spans="1:28" ht="63.75">
      <c r="A52" s="9" t="s">
        <v>41</v>
      </c>
      <c r="B52" s="54" t="s">
        <v>120</v>
      </c>
      <c r="C52" s="76" t="s">
        <v>32</v>
      </c>
      <c r="D52" s="77" t="s">
        <v>109</v>
      </c>
      <c r="E52" s="78" t="s">
        <v>110</v>
      </c>
      <c r="F52" s="78" t="s">
        <v>111</v>
      </c>
      <c r="G52" s="78" t="s">
        <v>112</v>
      </c>
      <c r="H52" s="78" t="s">
        <v>113</v>
      </c>
      <c r="I52" s="78"/>
      <c r="J52" s="78"/>
      <c r="K52" s="79" t="s">
        <v>114</v>
      </c>
      <c r="L52" s="80">
        <v>0</v>
      </c>
      <c r="M52" s="81">
        <v>710000000</v>
      </c>
      <c r="N52" s="82" t="s">
        <v>34</v>
      </c>
      <c r="O52" s="80" t="s">
        <v>92</v>
      </c>
      <c r="P52" s="59" t="s">
        <v>116</v>
      </c>
      <c r="Q52" s="79"/>
      <c r="R52" s="83" t="s">
        <v>117</v>
      </c>
      <c r="S52" s="80" t="s">
        <v>118</v>
      </c>
      <c r="T52" s="79"/>
      <c r="U52" s="79"/>
      <c r="V52" s="84"/>
      <c r="W52" s="79" t="s">
        <v>115</v>
      </c>
      <c r="X52" s="85">
        <v>1364069.11</v>
      </c>
      <c r="Y52" s="85">
        <f>X52*1.12</f>
        <v>1527757.4032000003</v>
      </c>
      <c r="Z52" s="86"/>
      <c r="AA52" s="87">
        <v>2013</v>
      </c>
      <c r="AB52" s="79"/>
    </row>
    <row r="53" spans="1:28" ht="63.75">
      <c r="A53" s="9" t="s">
        <v>41</v>
      </c>
      <c r="B53" s="54" t="s">
        <v>121</v>
      </c>
      <c r="C53" s="76" t="s">
        <v>32</v>
      </c>
      <c r="D53" s="77" t="s">
        <v>119</v>
      </c>
      <c r="E53" s="78" t="s">
        <v>110</v>
      </c>
      <c r="F53" s="78" t="s">
        <v>111</v>
      </c>
      <c r="G53" s="78" t="s">
        <v>112</v>
      </c>
      <c r="H53" s="78" t="s">
        <v>113</v>
      </c>
      <c r="I53" s="78"/>
      <c r="J53" s="78"/>
      <c r="K53" s="79" t="s">
        <v>114</v>
      </c>
      <c r="L53" s="80">
        <v>0</v>
      </c>
      <c r="M53" s="81">
        <v>710000000</v>
      </c>
      <c r="N53" s="82" t="s">
        <v>34</v>
      </c>
      <c r="O53" s="80" t="s">
        <v>92</v>
      </c>
      <c r="P53" s="59" t="s">
        <v>116</v>
      </c>
      <c r="Q53" s="79"/>
      <c r="R53" s="83" t="s">
        <v>117</v>
      </c>
      <c r="S53" s="80" t="s">
        <v>118</v>
      </c>
      <c r="T53" s="79"/>
      <c r="U53" s="79"/>
      <c r="V53" s="84"/>
      <c r="W53" s="79"/>
      <c r="X53" s="85">
        <v>1312493.75</v>
      </c>
      <c r="Y53" s="85">
        <f>X53*1.12</f>
        <v>1469993.0000000002</v>
      </c>
      <c r="Z53" s="86"/>
      <c r="AA53" s="87">
        <v>2013</v>
      </c>
      <c r="AB53" s="79"/>
    </row>
    <row r="54" spans="1:28" ht="60" customHeight="1">
      <c r="A54" s="9" t="s">
        <v>130</v>
      </c>
      <c r="B54" s="54" t="s">
        <v>132</v>
      </c>
      <c r="C54" s="76" t="s">
        <v>32</v>
      </c>
      <c r="D54" s="77" t="s">
        <v>122</v>
      </c>
      <c r="E54" s="78" t="s">
        <v>123</v>
      </c>
      <c r="F54" s="78" t="s">
        <v>124</v>
      </c>
      <c r="G54" s="78" t="s">
        <v>123</v>
      </c>
      <c r="H54" s="78" t="s">
        <v>124</v>
      </c>
      <c r="I54" s="78" t="s">
        <v>125</v>
      </c>
      <c r="J54" s="78" t="s">
        <v>126</v>
      </c>
      <c r="K54" s="79" t="s">
        <v>33</v>
      </c>
      <c r="L54" s="80">
        <v>0</v>
      </c>
      <c r="M54" s="81">
        <v>710000000</v>
      </c>
      <c r="N54" s="82" t="s">
        <v>34</v>
      </c>
      <c r="O54" s="80" t="s">
        <v>131</v>
      </c>
      <c r="P54" s="59" t="s">
        <v>45</v>
      </c>
      <c r="Q54" s="79"/>
      <c r="R54" s="83" t="s">
        <v>117</v>
      </c>
      <c r="S54" s="80" t="s">
        <v>127</v>
      </c>
      <c r="T54" s="79"/>
      <c r="U54" s="79"/>
      <c r="V54" s="84"/>
      <c r="W54" s="79"/>
      <c r="X54" s="85">
        <v>24908000</v>
      </c>
      <c r="Y54" s="85">
        <f>X54*1.12</f>
        <v>27896960.000000004</v>
      </c>
      <c r="Z54" s="86"/>
      <c r="AA54" s="87">
        <v>2013</v>
      </c>
      <c r="AB54" s="79"/>
    </row>
    <row r="55" spans="1:28" ht="71.25" customHeight="1">
      <c r="A55" s="9" t="s">
        <v>130</v>
      </c>
      <c r="B55" s="54" t="s">
        <v>133</v>
      </c>
      <c r="C55" s="76" t="s">
        <v>32</v>
      </c>
      <c r="D55" s="77" t="s">
        <v>122</v>
      </c>
      <c r="E55" s="78" t="s">
        <v>123</v>
      </c>
      <c r="F55" s="78" t="s">
        <v>124</v>
      </c>
      <c r="G55" s="78" t="s">
        <v>123</v>
      </c>
      <c r="H55" s="78" t="s">
        <v>124</v>
      </c>
      <c r="I55" s="78" t="s">
        <v>128</v>
      </c>
      <c r="J55" s="78" t="s">
        <v>129</v>
      </c>
      <c r="K55" s="79" t="s">
        <v>33</v>
      </c>
      <c r="L55" s="80">
        <v>0</v>
      </c>
      <c r="M55" s="81">
        <v>710000000</v>
      </c>
      <c r="N55" s="82" t="s">
        <v>34</v>
      </c>
      <c r="O55" s="80" t="s">
        <v>131</v>
      </c>
      <c r="P55" s="59" t="s">
        <v>45</v>
      </c>
      <c r="Q55" s="79"/>
      <c r="R55" s="83" t="s">
        <v>117</v>
      </c>
      <c r="S55" s="80" t="s">
        <v>127</v>
      </c>
      <c r="T55" s="79"/>
      <c r="U55" s="79"/>
      <c r="V55" s="84"/>
      <c r="W55" s="79"/>
      <c r="X55" s="85">
        <v>20278000</v>
      </c>
      <c r="Y55" s="85">
        <f>X55*1.12</f>
        <v>22711360.000000004</v>
      </c>
      <c r="Z55" s="86"/>
      <c r="AA55" s="87">
        <v>2013</v>
      </c>
      <c r="AB55" s="79"/>
    </row>
    <row r="56" spans="1:28" ht="63.75">
      <c r="A56" s="9" t="s">
        <v>141</v>
      </c>
      <c r="B56" s="54" t="s">
        <v>187</v>
      </c>
      <c r="C56" s="102" t="s">
        <v>32</v>
      </c>
      <c r="D56" s="122" t="s">
        <v>180</v>
      </c>
      <c r="E56" s="121" t="s">
        <v>181</v>
      </c>
      <c r="F56" s="121" t="s">
        <v>182</v>
      </c>
      <c r="G56" s="121" t="s">
        <v>181</v>
      </c>
      <c r="H56" s="121" t="s">
        <v>182</v>
      </c>
      <c r="I56" s="121" t="s">
        <v>183</v>
      </c>
      <c r="J56" s="78" t="s">
        <v>184</v>
      </c>
      <c r="K56" s="121" t="s">
        <v>114</v>
      </c>
      <c r="L56" s="104">
        <v>80</v>
      </c>
      <c r="M56" s="3">
        <v>231010000</v>
      </c>
      <c r="N56" s="42" t="s">
        <v>150</v>
      </c>
      <c r="O56" s="80" t="s">
        <v>92</v>
      </c>
      <c r="P56" s="121" t="s">
        <v>116</v>
      </c>
      <c r="Q56" s="104"/>
      <c r="R56" s="83" t="s">
        <v>117</v>
      </c>
      <c r="S56" s="104" t="s">
        <v>139</v>
      </c>
      <c r="T56" s="105"/>
      <c r="U56" s="105"/>
      <c r="V56" s="106"/>
      <c r="W56" s="123"/>
      <c r="X56" s="107">
        <v>700000</v>
      </c>
      <c r="Y56" s="107">
        <v>784000.0000000001</v>
      </c>
      <c r="Z56" s="104"/>
      <c r="AA56" s="108">
        <v>2013</v>
      </c>
      <c r="AB56" s="56" t="s">
        <v>47</v>
      </c>
    </row>
    <row r="57" spans="1:28" ht="63.75">
      <c r="A57" s="9" t="s">
        <v>141</v>
      </c>
      <c r="B57" s="54" t="s">
        <v>204</v>
      </c>
      <c r="C57" s="102" t="s">
        <v>32</v>
      </c>
      <c r="D57" s="122" t="s">
        <v>198</v>
      </c>
      <c r="E57" s="121" t="s">
        <v>199</v>
      </c>
      <c r="F57" s="121" t="s">
        <v>200</v>
      </c>
      <c r="G57" s="121" t="s">
        <v>201</v>
      </c>
      <c r="H57" s="121" t="s">
        <v>200</v>
      </c>
      <c r="I57" s="121" t="s">
        <v>202</v>
      </c>
      <c r="J57" s="78" t="s">
        <v>203</v>
      </c>
      <c r="K57" s="121" t="s">
        <v>33</v>
      </c>
      <c r="L57" s="104">
        <v>50</v>
      </c>
      <c r="M57" s="81">
        <v>710000000</v>
      </c>
      <c r="N57" s="82" t="s">
        <v>34</v>
      </c>
      <c r="O57" s="80" t="s">
        <v>92</v>
      </c>
      <c r="P57" s="121" t="s">
        <v>45</v>
      </c>
      <c r="Q57" s="104"/>
      <c r="R57" s="83" t="s">
        <v>117</v>
      </c>
      <c r="S57" s="104" t="s">
        <v>139</v>
      </c>
      <c r="T57" s="105"/>
      <c r="U57" s="105"/>
      <c r="V57" s="106"/>
      <c r="W57" s="123"/>
      <c r="X57" s="107">
        <v>8500000</v>
      </c>
      <c r="Y57" s="107">
        <v>9520000</v>
      </c>
      <c r="Z57" s="104"/>
      <c r="AA57" s="108">
        <v>2013</v>
      </c>
      <c r="AB57" s="56"/>
    </row>
    <row r="58" spans="1:28" ht="76.5">
      <c r="A58" s="9" t="s">
        <v>190</v>
      </c>
      <c r="B58" s="130" t="s">
        <v>197</v>
      </c>
      <c r="C58" s="102" t="s">
        <v>32</v>
      </c>
      <c r="D58" s="122" t="s">
        <v>192</v>
      </c>
      <c r="E58" s="121" t="s">
        <v>191</v>
      </c>
      <c r="F58" s="121" t="s">
        <v>193</v>
      </c>
      <c r="G58" s="128" t="s">
        <v>191</v>
      </c>
      <c r="H58" s="121" t="s">
        <v>193</v>
      </c>
      <c r="I58" s="128" t="s">
        <v>194</v>
      </c>
      <c r="J58" s="129" t="s">
        <v>195</v>
      </c>
      <c r="K58" s="121" t="s">
        <v>33</v>
      </c>
      <c r="L58" s="104">
        <v>0</v>
      </c>
      <c r="M58" s="81">
        <v>710000000</v>
      </c>
      <c r="N58" s="82" t="s">
        <v>34</v>
      </c>
      <c r="O58" s="80" t="s">
        <v>92</v>
      </c>
      <c r="P58" s="121" t="s">
        <v>45</v>
      </c>
      <c r="Q58" s="104"/>
      <c r="R58" s="83" t="s">
        <v>117</v>
      </c>
      <c r="S58" s="104" t="s">
        <v>196</v>
      </c>
      <c r="T58" s="105"/>
      <c r="U58" s="105"/>
      <c r="V58" s="106"/>
      <c r="W58" s="123"/>
      <c r="X58" s="107">
        <v>34270500</v>
      </c>
      <c r="Y58" s="107">
        <f>X58*1.12</f>
        <v>38382960</v>
      </c>
      <c r="Z58" s="43"/>
      <c r="AA58" s="108">
        <v>2013</v>
      </c>
      <c r="AB58" s="56"/>
    </row>
    <row r="59" spans="1:28" ht="15">
      <c r="A59" s="9"/>
      <c r="B59" s="8" t="s">
        <v>35</v>
      </c>
      <c r="C59" s="24"/>
      <c r="D59" s="25"/>
      <c r="E59" s="25"/>
      <c r="F59" s="25"/>
      <c r="G59" s="43"/>
      <c r="H59" s="43"/>
      <c r="I59" s="43"/>
      <c r="J59" s="43"/>
      <c r="K59" s="26"/>
      <c r="L59" s="27"/>
      <c r="M59" s="3"/>
      <c r="N59" s="42"/>
      <c r="O59" s="27"/>
      <c r="P59" s="24"/>
      <c r="Q59" s="24"/>
      <c r="R59" s="24"/>
      <c r="S59" s="28"/>
      <c r="T59" s="29"/>
      <c r="U59" s="30"/>
      <c r="V59" s="26"/>
      <c r="W59" s="29"/>
      <c r="X59" s="36">
        <f>SUM(X51:X58)</f>
        <v>93833062.86</v>
      </c>
      <c r="Y59" s="36">
        <f>SUM(Y51:Y58)</f>
        <v>105093030.4032</v>
      </c>
      <c r="Z59" s="18"/>
      <c r="AA59" s="26"/>
      <c r="AB59" s="31"/>
    </row>
    <row r="60" spans="1:28" ht="15">
      <c r="A60" s="9"/>
      <c r="B60" s="8" t="s">
        <v>37</v>
      </c>
      <c r="C60" s="24"/>
      <c r="D60" s="25"/>
      <c r="E60" s="25"/>
      <c r="F60" s="25"/>
      <c r="G60" s="43"/>
      <c r="H60" s="43"/>
      <c r="I60" s="43"/>
      <c r="J60" s="43"/>
      <c r="K60" s="26"/>
      <c r="L60" s="27"/>
      <c r="M60" s="3"/>
      <c r="N60" s="42"/>
      <c r="O60" s="27"/>
      <c r="P60" s="24"/>
      <c r="Q60" s="24"/>
      <c r="R60" s="24"/>
      <c r="S60" s="28"/>
      <c r="T60" s="29"/>
      <c r="U60" s="30"/>
      <c r="V60" s="26"/>
      <c r="W60" s="29"/>
      <c r="X60" s="36">
        <f>X59+X49+X43</f>
        <v>335295922.86</v>
      </c>
      <c r="Y60" s="36">
        <f>Y59+Y49+Y43</f>
        <v>375531433.6032</v>
      </c>
      <c r="Z60" s="18"/>
      <c r="AA60" s="26"/>
      <c r="AB60" s="31"/>
    </row>
    <row r="61" spans="2:28" ht="15">
      <c r="B61" s="32"/>
      <c r="C61" s="33"/>
      <c r="D61" s="33"/>
      <c r="E61" s="33"/>
      <c r="F61" s="33"/>
      <c r="G61" s="33"/>
      <c r="H61" s="33"/>
      <c r="I61" s="33"/>
      <c r="J61" s="33"/>
      <c r="K61" s="33"/>
      <c r="L61" s="33"/>
      <c r="M61" s="33"/>
      <c r="N61" s="33"/>
      <c r="O61" s="33"/>
      <c r="P61" s="33"/>
      <c r="Q61" s="33"/>
      <c r="R61" s="33"/>
      <c r="S61" s="33"/>
      <c r="T61" s="33"/>
      <c r="U61" s="33"/>
      <c r="V61" s="33"/>
      <c r="W61" s="33"/>
      <c r="X61" s="34"/>
      <c r="Y61" s="34"/>
      <c r="Z61" s="33"/>
      <c r="AA61" s="33"/>
      <c r="AB61" s="33"/>
    </row>
    <row r="62" spans="25:27" ht="15">
      <c r="Y62" s="35">
        <f>Y25</f>
        <v>781181520.0000001</v>
      </c>
      <c r="AA62" t="s">
        <v>29</v>
      </c>
    </row>
    <row r="63" spans="25:27" ht="15">
      <c r="Y63" s="36">
        <f>Y60</f>
        <v>375531433.6032</v>
      </c>
      <c r="AA63" t="s">
        <v>30</v>
      </c>
    </row>
    <row r="64" spans="23:25" ht="15">
      <c r="W64" s="22"/>
      <c r="Y64" s="36">
        <v>12732731175.616161</v>
      </c>
    </row>
    <row r="65" spans="23:25" ht="15">
      <c r="W65" s="22"/>
      <c r="X65" s="22">
        <v>12327081089.21936</v>
      </c>
      <c r="Y65" s="145">
        <f>Y64-Y62+Y63</f>
        <v>12327081089.219362</v>
      </c>
    </row>
    <row r="66" ht="15">
      <c r="X66" s="22">
        <f>X65-Y65</f>
        <v>0</v>
      </c>
    </row>
    <row r="72" ht="15">
      <c r="Y72" s="22"/>
    </row>
    <row r="73" ht="15">
      <c r="Y73" s="22"/>
    </row>
  </sheetData>
  <sheetProtection/>
  <autoFilter ref="A7:AB59"/>
  <mergeCells count="1">
    <mergeCell ref="B4:AB4"/>
  </mergeCell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2013-10-24T09:20:47Z</dcterms:modified>
  <cp:category/>
  <cp:version/>
  <cp:contentType/>
  <cp:contentStatus/>
</cp:coreProperties>
</file>