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45" windowWidth="14805" windowHeight="7470" activeTab="0"/>
  </bookViews>
  <sheets>
    <sheet name="Лист1" sheetId="1" r:id="rId1"/>
    <sheet name="Лист2" sheetId="2" r:id="rId2"/>
    <sheet name="Лист3" sheetId="3" r:id="rId3"/>
  </sheets>
  <definedNames>
    <definedName name="_xlnm._FilterDatabase" localSheetId="0" hidden="1">'Лист1'!$A$7:$AB$65</definedName>
  </definedNames>
  <calcPr fullCalcOnLoad="1"/>
</workbook>
</file>

<file path=xl/sharedStrings.xml><?xml version="1.0" encoding="utf-8"?>
<sst xmlns="http://schemas.openxmlformats.org/spreadsheetml/2006/main" count="889" uniqueCount="291">
  <si>
    <t xml:space="preserve">№ </t>
  </si>
  <si>
    <t>Наименование организации</t>
  </si>
  <si>
    <t>Код  ТРУ</t>
  </si>
  <si>
    <t>Наименование закупаемых товаров, работ и услуг (на русском языке)</t>
  </si>
  <si>
    <t>Наименование закупаемых товаров, работ и услуг (на казахском языке)</t>
  </si>
  <si>
    <t>Краткая характеристика (описание) товаров, работ и услуг с указанием СТ РК, ГОСТ, ТУ и т.д. (на русском языке)</t>
  </si>
  <si>
    <t>Краткая характеристика (описание) товаров, работ и услуг с указанием СТ РК, ГОСТ, ТУ и т.д. (на казахском языке)</t>
  </si>
  <si>
    <t>Дополнительная характеристика (на русском языке)</t>
  </si>
  <si>
    <t>Дополнительная характеристика (на казахском языке)</t>
  </si>
  <si>
    <t>Способ закупок</t>
  </si>
  <si>
    <t>Прогноз казахстанского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</si>
  <si>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</si>
  <si>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</si>
  <si>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</si>
  <si>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</si>
  <si>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</si>
  <si>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</si>
  <si>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</si>
  <si>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</si>
  <si>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</si>
  <si>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</si>
  <si>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</si>
  <si>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</si>
  <si>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</si>
  <si>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</si>
  <si>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</si>
  <si>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</si>
  <si>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Включить следующие позиции:</t>
  </si>
  <si>
    <t>3. Услуги</t>
  </si>
  <si>
    <t>Исключить следующие позиции:</t>
  </si>
  <si>
    <t>-</t>
  </si>
  <si>
    <t>+</t>
  </si>
  <si>
    <t>Приложение 1</t>
  </si>
  <si>
    <t>АО "РД "КазМунайГаз"</t>
  </si>
  <si>
    <t>ОТ</t>
  </si>
  <si>
    <t xml:space="preserve"> г.Астана, пр.Кабанбай батыра 17</t>
  </si>
  <si>
    <t>г.Астана</t>
  </si>
  <si>
    <t>итого по услугам</t>
  </si>
  <si>
    <t>ДГГ</t>
  </si>
  <si>
    <t>ЦП</t>
  </si>
  <si>
    <t>июль, август 2013 года</t>
  </si>
  <si>
    <t>итого исключить</t>
  </si>
  <si>
    <t>итого включить</t>
  </si>
  <si>
    <t>столбец - 11, 14</t>
  </si>
  <si>
    <t>1. Товары</t>
  </si>
  <si>
    <t>DDP</t>
  </si>
  <si>
    <t>Авансовый платеж - 0%, оставшаяся часть в течение 30 р.д. с момента подписания акта приема-передачи</t>
  </si>
  <si>
    <t>итого по товарам</t>
  </si>
  <si>
    <t>32.99.61.00.00.00.30.60.1</t>
  </si>
  <si>
    <t xml:space="preserve">Программное обеспечение </t>
  </si>
  <si>
    <t>Бағдарламалық қамтамасыз ету</t>
  </si>
  <si>
    <t>Программный продукт - прочий</t>
  </si>
  <si>
    <t>Бағдарламалық өнім- өзге</t>
  </si>
  <si>
    <t>комплект</t>
  </si>
  <si>
    <t>февраль, март 2013 года</t>
  </si>
  <si>
    <t>г.Актау</t>
  </si>
  <si>
    <t>штука</t>
  </si>
  <si>
    <t>г.Актау, 2 мкр. д. 47 «а»  Филиал Инженерный центр АО «РД «КазМунайГаз».</t>
  </si>
  <si>
    <t>май, июнь 2013 года</t>
  </si>
  <si>
    <t>Мангистауская область, г.Актау, ИЦ</t>
  </si>
  <si>
    <t>июнь -декабрь</t>
  </si>
  <si>
    <t>авансовый платеж "0%", оставшаяся часть в течение 30 р.д. с момента подписания акта приема-передачи</t>
  </si>
  <si>
    <t>ДСП</t>
  </si>
  <si>
    <t>с даты заключения договора по 31 декабря 2013 года</t>
  </si>
  <si>
    <t>АД</t>
  </si>
  <si>
    <t>9 Т</t>
  </si>
  <si>
    <t xml:space="preserve">Программное обеспечение по геолого-гидродинамическому моделированию </t>
  </si>
  <si>
    <r>
      <t>Геологиялы</t>
    </r>
    <r>
      <rPr>
        <sz val="10"/>
        <rFont val="Calibri"/>
        <family val="2"/>
      </rPr>
      <t>қ</t>
    </r>
    <r>
      <rPr>
        <sz val="10"/>
        <rFont val="Times New Roman"/>
        <family val="1"/>
      </rPr>
      <t xml:space="preserve"> ж</t>
    </r>
    <r>
      <rPr>
        <sz val="10"/>
        <rFont val="Calibri"/>
        <family val="2"/>
      </rPr>
      <t>ә</t>
    </r>
    <r>
      <rPr>
        <sz val="10"/>
        <rFont val="Times New Roman"/>
        <family val="1"/>
      </rPr>
      <t>не гидродинамикалы</t>
    </r>
    <r>
      <rPr>
        <sz val="10"/>
        <rFont val="Calibri"/>
        <family val="2"/>
      </rPr>
      <t>қ</t>
    </r>
    <r>
      <rPr>
        <sz val="10"/>
        <rFont val="Times New Roman"/>
        <family val="1"/>
      </rPr>
      <t xml:space="preserve"> модел жасауды</t>
    </r>
    <r>
      <rPr>
        <sz val="10"/>
        <rFont val="Calibri"/>
        <family val="2"/>
      </rPr>
      <t>ң б</t>
    </r>
    <r>
      <rPr>
        <sz val="10"/>
        <rFont val="Times New Roman"/>
        <family val="1"/>
      </rPr>
      <t>ағдарламалық қамсыздандыруын сатып алу</t>
    </r>
  </si>
  <si>
    <t>г.Астана, пр.Кабанбай батыра 17</t>
  </si>
  <si>
    <t>июнь, июль 2013 года</t>
  </si>
  <si>
    <t>август-декабрь</t>
  </si>
  <si>
    <t>авансовый платеж - 0%, оставшаяся часть в течение 30 рабочих дней с момента подписания акта приема-передачи</t>
  </si>
  <si>
    <t>август, сентябрь 2013 года</t>
  </si>
  <si>
    <t>9-1 Т</t>
  </si>
  <si>
    <t>223 У</t>
  </si>
  <si>
    <t>74.90.12.20.12.00.00</t>
  </si>
  <si>
    <t>Услуги по проведению технического аудита</t>
  </si>
  <si>
    <t>оценка организационного, технического или экономического состояния</t>
  </si>
  <si>
    <t>Технический аудит активов АО РД "КМГ"</t>
  </si>
  <si>
    <t xml:space="preserve">ҚазМұнайГаз» БӨ» АҚ активтерінің техникалық аудиті </t>
  </si>
  <si>
    <t>223-1 У</t>
  </si>
  <si>
    <t>ДЛЗиМС</t>
  </si>
  <si>
    <t>67 Т</t>
  </si>
  <si>
    <t>26.20.13.00.00.02.21.10.1</t>
  </si>
  <si>
    <t xml:space="preserve">Рабочая станция </t>
  </si>
  <si>
    <t>Жұмыс бекеті</t>
  </si>
  <si>
    <t>Вычислительная, Оснащена мощным процессором (возможно несколькими) и максимальным объемом быстрой оперативной памяти. В зависимости от круга решаемых задач может быть оснащен массивом жестких диском.</t>
  </si>
  <si>
    <t>Есептеуші, жасақты мықты процессор(мүмкін несколькими) және аспа-жалап шұғыл жадтың ең көп көлемімен. Ара тәуелділік от шеш- мақсаттың ауқымының мүмкін жасақты алаппен қатал күй табағыммен.</t>
  </si>
  <si>
    <t>июнь-июль 2013г.</t>
  </si>
  <si>
    <t>с даты заключения договора и до 30 сентября 2013 года</t>
  </si>
  <si>
    <t>ШТУКА</t>
  </si>
  <si>
    <t>68 Т</t>
  </si>
  <si>
    <t>26.20.17.00.01.14.27.10.1</t>
  </si>
  <si>
    <t xml:space="preserve">Монитор </t>
  </si>
  <si>
    <t>монитор</t>
  </si>
  <si>
    <t xml:space="preserve">Основной элемент дисплея — жидкие кристаллы, диагональ - 30'', разрешение - 2560 x 1600 </t>
  </si>
  <si>
    <t xml:space="preserve">Дисплейдің негізгі элементі - сұйық кристалл, диагональ - 30'', рұқсат - 2560 x 1600 </t>
  </si>
  <si>
    <t>август 2013 года</t>
  </si>
  <si>
    <t>столбец - 11, 19, 20, 21</t>
  </si>
  <si>
    <t>67-1 Т</t>
  </si>
  <si>
    <t>68-1 Т</t>
  </si>
  <si>
    <t xml:space="preserve"> активтердің техникалық аудиті                               </t>
  </si>
  <si>
    <t>СКС</t>
  </si>
  <si>
    <t>127 У</t>
  </si>
  <si>
    <t>69.10.19.11.00.00.00</t>
  </si>
  <si>
    <t xml:space="preserve">Услуги юридические консультационные </t>
  </si>
  <si>
    <t>консультациялық қызмет</t>
  </si>
  <si>
    <t>Услуги юридические консультационные в сфере рынка ценных бумаг</t>
  </si>
  <si>
    <t>Ішкі құжаттардың Ұлыбританияның реттеуші органдарының қолданылатын талаптарына сәйкестігіне жыл сайын шолу жүргізу жөніндегі консультациялық қызмет көрсетулер</t>
  </si>
  <si>
    <t>Консультационные услуги по проведению ежегодного обзора внутренних документов на соответствие применимым требованиям регулирующих органов Великобритании</t>
  </si>
  <si>
    <t>март-декабрь</t>
  </si>
  <si>
    <t>авансовый платеж - 0%, оставшаяся часть в течение 30 р.д. с момента подписания акта приема-передачи</t>
  </si>
  <si>
    <t>129 У</t>
  </si>
  <si>
    <t>82.99.19.10.00.00.00</t>
  </si>
  <si>
    <t>Услуги вспомогательные коммерческие прочие, не включенные в другие группировки</t>
  </si>
  <si>
    <t>Бастамашылық құлақтандыруға арналған коммуникация құралдарын ұсыну жөніндегі қызмет көрсетулер</t>
  </si>
  <si>
    <t>Прочие услуги вспомогательные коммерческие, не включенные в другие группировки</t>
  </si>
  <si>
    <t>Ұлыбританияның реттеуші талаптарына сәйкес бастамашылық құлақтандыруға арналған коммуникация құралдарын ұсыну жөніндегі қызмет көрсетулер. Ұйымдардың ішіндегі бұзушылықтар туралы құпия құлақтандыру</t>
  </si>
  <si>
    <t>Услуги по предоставлению средств коммуникации для инициативного информирования в соответствии с регуляторными требованиями Великобритании. Конфеденциальное информирвоание о нарушениях внутри организаций</t>
  </si>
  <si>
    <t>январь, февраль 2013 года</t>
  </si>
  <si>
    <t>февраль-декабрь</t>
  </si>
  <si>
    <t>61.90.10.10.10.10.00</t>
  </si>
  <si>
    <t>Услуги по предоставлению средств коммуникации для инициативного информирования</t>
  </si>
  <si>
    <t>Предоставление телефонной линии и доступа на интернет-сайт для размещения инициативных сообщений</t>
  </si>
  <si>
    <t>190 У</t>
  </si>
  <si>
    <t>93.29.19.10.00.00.00</t>
  </si>
  <si>
    <t>Услуги по организации праздничных мероприятий</t>
  </si>
  <si>
    <t>Мерекелік шаралар ұйымдастыру қызметі</t>
  </si>
  <si>
    <t>Услуги по чествованию работников филиала «Инженерный центр»</t>
  </si>
  <si>
    <t xml:space="preserve">"Инженерлік Орталық" филиалы қызметкерлеріне құрмет көрсету қызметі </t>
  </si>
  <si>
    <t>191 У</t>
  </si>
  <si>
    <t>93.11.10.21.00.00.00</t>
  </si>
  <si>
    <t>Услуги по организации и проведению спортивных мероприятий на открытом воздухе и в помещении для профессионалов и любителей</t>
  </si>
  <si>
    <t>Ашық ауада және кәсіпқойларға арналған бөлмеде спорттық шаралар ұйымдастыру қызметі</t>
  </si>
  <si>
    <t>Услуги по организации спортивных мероприятий</t>
  </si>
  <si>
    <t>Спорттық шаралар ұйымдастыру қызметі</t>
  </si>
  <si>
    <t>192 У</t>
  </si>
  <si>
    <t>18.12.19.11.00.00.00</t>
  </si>
  <si>
    <t>Услуги полиграфические прочие</t>
  </si>
  <si>
    <t>Баспахана қызметі</t>
  </si>
  <si>
    <t>Услуги по изготовлению и печатанию визитных карточек</t>
  </si>
  <si>
    <t>Визитшінің аты жазылған карточкаларды баспа қызметі</t>
  </si>
  <si>
    <t>Услуги по изготовлению полиграфической продукции</t>
  </si>
  <si>
    <t>Полиграфиялық өнім шығару қызметі</t>
  </si>
  <si>
    <t>столбец - 11, 14, 20, 21</t>
  </si>
  <si>
    <t>190-1 У</t>
  </si>
  <si>
    <t>191-1 У</t>
  </si>
  <si>
    <t>192-1 У</t>
  </si>
  <si>
    <t xml:space="preserve">құнды қағаз нарығы саласында  заңдылық консультациялық қызмет </t>
  </si>
  <si>
    <t>Бастамашылық хабарлама беруге арналған телефон желісін, интернет-сайтке қол жеткізуді  ұсыну</t>
  </si>
  <si>
    <t>127-1 У</t>
  </si>
  <si>
    <t>129-1 У</t>
  </si>
  <si>
    <t>столбец - 3, 4, 5, 11, 14</t>
  </si>
  <si>
    <t>56 Т</t>
  </si>
  <si>
    <t>14.12.11.00.00.70.12.40.1</t>
  </si>
  <si>
    <t>Костюм мужской</t>
  </si>
  <si>
    <t>ер адамның костюмы</t>
  </si>
  <si>
    <t>Для защиты от производственных загрязнений сырой нефтью и ее продуктами. Состоит из куртки и брюк, хлопчатобумажный, утепленный. ГОСТ 12.4.111-82.</t>
  </si>
  <si>
    <t>Өндірісте ластанбау үшін, мақта матадан тігілген ер адамның киімі,  ішінде жылы күртесімен шалбары бар ГОСТ-12.4 111-82</t>
  </si>
  <si>
    <t>материал х/б с капюшоном, цвет синий с логотипом  "Инженерный Центр" размеры-48</t>
  </si>
  <si>
    <t>материал мақта-мата  күләпарамен, Инженерный Орталық деген  логотипымен размеры 48</t>
  </si>
  <si>
    <t>ОИ</t>
  </si>
  <si>
    <t>Авансовый платеж - 30%, оставшаяся часть в течение 30 р.д. с момента подписания акта приема-передачи</t>
  </si>
  <si>
    <t>КОМПЛЕКТ</t>
  </si>
  <si>
    <t>ОТП</t>
  </si>
  <si>
    <t>57 Т</t>
  </si>
  <si>
    <t>материал х/б с капюшоном, цвет синий с логотипом АО "Инженерный Центр" размеры-50</t>
  </si>
  <si>
    <t>материал мақта-мата  күләпарамен, Инженерный Орталық деген  логотипымен размеры 50</t>
  </si>
  <si>
    <t>58 Т</t>
  </si>
  <si>
    <t>материал х/б с капюшоном, цвет синий с логотипом АО "Инженерный Центр" размеры-52</t>
  </si>
  <si>
    <t>материал мақта-мата  күләпарамен, Инженерный Орталық деген  логотипымен размеры 52</t>
  </si>
  <si>
    <t>59 Т</t>
  </si>
  <si>
    <t>14.12.11.00.00.70.11.30.1</t>
  </si>
  <si>
    <t>Для защиты от производственных загрязнений нефтепродуктами. Состоит из куртки и брюк, летний, из  искусственных или синтетических тканей. ГОСТ 12.4.111-82.</t>
  </si>
  <si>
    <t>Өндірісте ластанбау үшін, мақта матадан тігілген ер адамның киімі,  ішінде жазғы күртесімен шалбары  бар ГОСТ-12.4 111-82</t>
  </si>
  <si>
    <t>летняя форменная одежда для ИТР материал х/б   с логотипом АО "Инженерный Центр" размер-48</t>
  </si>
  <si>
    <t>Нысандық киім үшін ИТР өлшем 48 логотипімен Инженерный Орталық</t>
  </si>
  <si>
    <t>60 Т</t>
  </si>
  <si>
    <t>летняя форменная одежда для ИТР материал х/б   с логотипом АО "Инженерный Центр" размер 50</t>
  </si>
  <si>
    <t>Нысандық киім үшін ИТР өлшем 50 логотипімен Инженерный Орталық</t>
  </si>
  <si>
    <t>61 Т</t>
  </si>
  <si>
    <t>летняя форменная одежда для ИТР материал х/б   с логотипом АО "Инженерный Центр" размер 52</t>
  </si>
  <si>
    <t>Нысандық киім үшін ИТР өлшем 52 логотипімен Инженерный Орталық</t>
  </si>
  <si>
    <t>62 Т</t>
  </si>
  <si>
    <t>летняя форменная одежда для ИТР материал х/б   с логотипом АО "Инженерный Центр" размер 54</t>
  </si>
  <si>
    <t>Нысандық киім үшін ИТР өлшем 54 логотипімен Инженерный Орталық</t>
  </si>
  <si>
    <t>63 Т</t>
  </si>
  <si>
    <t>летняя форменная одежда для ИТР материал х/б   с логотипом АО "Инженерный Центр" размер 56</t>
  </si>
  <si>
    <t>Нысандық киім үшін ИТР өлшем 56 логотипімен Инженерный Орталық</t>
  </si>
  <si>
    <t>56-1 Т</t>
  </si>
  <si>
    <t>столбец - 8, 11, 19, 20, 21</t>
  </si>
  <si>
    <t>57-1 Т</t>
  </si>
  <si>
    <t>58-1 Т</t>
  </si>
  <si>
    <t>59-1 Т</t>
  </si>
  <si>
    <t>60-1 Т</t>
  </si>
  <si>
    <t>61-1 Т</t>
  </si>
  <si>
    <t>62-1 Т</t>
  </si>
  <si>
    <t>63-1 Т</t>
  </si>
  <si>
    <t>14.19.22.00.00.00.28.01.1</t>
  </si>
  <si>
    <t>Комплект (футболка и трусы)</t>
  </si>
  <si>
    <t>Жиынтық (футболка және спорттық трусылар)</t>
  </si>
  <si>
    <t>Из хлопчатобумажных тканей</t>
  </si>
  <si>
    <t>Мақта-матадан тігілген</t>
  </si>
  <si>
    <t>Футбольные мужские - 8, волейбльные мужские - 8, волейбольные женские - 8, баскетбольные мужские - 8, теннисные мужские - 1, теннисные женские - 1</t>
  </si>
  <si>
    <t>Футбол ойыны үшін Ерлерге арналған - 8, волейбол ойыны үшін ерлерге арналған - 8, волейбол ойыны үшін әйелдерге арналған - 8, баскетбол ойыны үшін ерлерге арналған - 8, теннис ойыны үшін ерлерге арналған - 1, теннис ойыны үшін әйелдерге арналған - 1</t>
  </si>
  <si>
    <t>14.19.22.00.00.00.26.20.1</t>
  </si>
  <si>
    <t>Футболка</t>
  </si>
  <si>
    <t>Спортивная, мужская из хлопчатобумажной ткани</t>
  </si>
  <si>
    <t>Спортттық, ерлерге арналған мақта-матадан тігілген</t>
  </si>
  <si>
    <t>Повседневная футболка, классический крой, 100% - хлопок</t>
  </si>
  <si>
    <t>Күнделікті киюге арналған футболка, классикалық пішім, 100% - мақта</t>
  </si>
  <si>
    <t>14.19.22.00.00.00.26.23.1</t>
  </si>
  <si>
    <t>Спортивная, женская из хлопчатобумажной ткани</t>
  </si>
  <si>
    <t>Спорттық, әйелдерге арналған мақта-матадан тігілген</t>
  </si>
  <si>
    <t>15.20.29.20.20.10.10.10.1</t>
  </si>
  <si>
    <t>Кроссовки</t>
  </si>
  <si>
    <t>Кроссовкалар</t>
  </si>
  <si>
    <t>Спортивные летние мужские</t>
  </si>
  <si>
    <t xml:space="preserve">Ерлерге арналған спорттық жазғы </t>
  </si>
  <si>
    <t>Гибкая многослойная подошва из полиуретана с воздушной подушкой под пяткой, обеспечивающий дополнительную амортизацию. Верх из кожи и легкого сетчатого материала с поддерживающими ставками</t>
  </si>
  <si>
    <t>Қосымша аммортизацияны қамтамасыз ететін өкше асты  ауа қабаты бар полиуританнан жасалған иілгіш көп қатпарлы табан. Үстіңгі бөлігі теріден және жеңіл торлы матадан жасалған.</t>
  </si>
  <si>
    <t>пара</t>
  </si>
  <si>
    <t>15.20.29.20.20.20.10.10.1</t>
  </si>
  <si>
    <t>Спортивные летние женские</t>
  </si>
  <si>
    <t>14.19.12.00.00.10.10.40.1</t>
  </si>
  <si>
    <t>Спортивный костюм</t>
  </si>
  <si>
    <t>Спортқа арналған костюм</t>
  </si>
  <si>
    <t>Костюмы спортивные мужские трикотажные из прочей пряжи</t>
  </si>
  <si>
    <t>Басқа да жіптен жасалған  ерлерге арналған спорттық трикотаж костюмдер</t>
  </si>
  <si>
    <t>Модельная конструкция мужского костюма (куртка, брюки) с элементами спортивного стиля с учетом современного направления молодежной моды</t>
  </si>
  <si>
    <t>Жастардың сән үлгісінің заманауи бағыттарын ескере отырып спорт үлгісінің элементтері бар ерлерге арналған костюмнің модельдік конструкциясы (кеудеше, шалбар)</t>
  </si>
  <si>
    <t>14.19.12.00.00.30.10.40.1</t>
  </si>
  <si>
    <t>Костюмы спортивные женские трикотажные из прочей пряжи</t>
  </si>
  <si>
    <t xml:space="preserve">Басқа да жіптен жасалған әйелдерге арналған спорттық трикотаж костюмдер </t>
  </si>
  <si>
    <t>Модельная конструкция женского костюма (куртка, брюки) с элементами спортивного стиля с учетом современного направления молодежной моды</t>
  </si>
  <si>
    <t>14.19.12.00.00.50.05.01.1</t>
  </si>
  <si>
    <t>Кимоно</t>
  </si>
  <si>
    <t>Кимоно казақша курес. Куртка и брюки (шорты). Пояс (белбеу). Ткань плотная 100% х/б , плотность ткани куртки : 930 г/м2. Шорты изготовлены из прочной ткани 100% хлопок, плотность 420 г/м2, пояс широкая резинка + внутренний шнурок.</t>
  </si>
  <si>
    <t>Қазақша күреске арналған кимоно. Кеудеше мен шалбар (шолақ шалбар). Белбеу. Тығыз мата 100% м/м, кеудеше матасының тығыздығы : 930 г/м2. Шолақ шалбар мықты матадан жасалған 100% мақта, тығыздығы 420 г/м2, белбеуі кең резеңке + ішкі бау.</t>
  </si>
  <si>
    <t>Кимоно казақша курес. Куртка и брюки (шорты). Пояс (белбеу). Ткань плотная 100% х/б , плотность ткани куртки : 930 г/м2. Шорты изготовлены из прочной ткани 100% хлопок, плотность 420 г/м2, пояс широкая резинка + внутренний шнурок.                   Белого - 3 и синего - 3 цветов.</t>
  </si>
  <si>
    <t>Қазақша күреске арналған кимоно. Кеудеше мен шалбар (шолақ шалбар). Белбеу. Тығыз мата 100% м/м, кеудеше матасының тығыздығы : 930 г/м2. Шолақ шалбар мықты матадан жасалған 100% мақта, тығыздығы 420 г/м2, белбеуі кең резеңке + ішкі бау. Ақ - 3 және қызыл - 3 түстер.</t>
  </si>
  <si>
    <t>15.12.12.00.00.00.35.50.1</t>
  </si>
  <si>
    <t>Сумка спортивная</t>
  </si>
  <si>
    <t>Спорттық сөмке</t>
  </si>
  <si>
    <t>Из полиэфирной ткани, с водоотталкивающей пропиткой</t>
  </si>
  <si>
    <t>Су сіңірмейтін полиэфирлік материалдан жасалған</t>
  </si>
  <si>
    <t xml:space="preserve">Большая спортивная сумка из прочного полиэстера. Регулируемый по длине ремень с мягким наплечником. Мягкие ручки. Боковое вентилируемое отделение на молнии для обуви. Один боковой карман из сетки. Вместительное основное отделение. Так же предусмотрены зоны на внешней поверхности сумки для нанесения информации или логотипа. Миниатюрные пластиковые ножки на дне сумки для лучшей устойчивости. </t>
  </si>
  <si>
    <t xml:space="preserve">Мықты  полиэстерден жасалған үлкен спорттық сөмке. Жұмсақ иықбауы бар ұзындығы бойынша реттелетін белбеу. Тұтқасы жұмсақ. Аяқ-киімге арналған сыдырма ілгегі бар бүйірлі ауа кіретін бөлігі бар. Тордан жасалған бүйірлі бір қалта. Негізгі бөлігі сыйымды. Сондай-ақ, сөмкенің сыртқы беткейінде ақпарат немесе логотип қою үшін орындар көзделген. Сөмкенің түбінде тұрақтылықты сақтайтын шағын пластик аяқтар </t>
  </si>
  <si>
    <t>14.31.10.00.00.00.30.10.1</t>
  </si>
  <si>
    <t>Носки</t>
  </si>
  <si>
    <t>Шұлық</t>
  </si>
  <si>
    <t>Носки мужские из синтетических нитей</t>
  </si>
  <si>
    <t>Синтетикалық  жіптен жасалған ерлерге арналған шұлық</t>
  </si>
  <si>
    <t>Спортивные носки изготовленные с применением высокотехнологичных материалов, позволяющие сочетать оптимальный комфорт с повышенной практичностью и подходящие как для занятий спортом, так и для повседневной носки.</t>
  </si>
  <si>
    <t>Оңтайлы жайлылық пен жоғары қолайлылықты үйлестіруге мүмкіндік беретін жоғары технологиялық материалдардан жасалған және спортпен айналысуға да, күнделікті киюге де ыңғайлы спортқа арналған шұлық.</t>
  </si>
  <si>
    <t>14.31.10.00.00.00.31.40.1</t>
  </si>
  <si>
    <t>Носки женские из синтетических нитей</t>
  </si>
  <si>
    <t>Синтетикалық  жіптен жасалған әйелдерге арналған шұлық</t>
  </si>
  <si>
    <t>13.92.14.00.00.00.15.60.1</t>
  </si>
  <si>
    <t xml:space="preserve">Белье туалетное из прочих тканей, в том числе, смешанных </t>
  </si>
  <si>
    <t xml:space="preserve">Араласты қоса алғанда басқа да маталардан жасалған туалет бұйымдары </t>
  </si>
  <si>
    <t>Полотенце из прочих тканей, в том числе, смешанных, размером 100х150</t>
  </si>
  <si>
    <t xml:space="preserve">Араласты қоса алғанда басқа да маталардан өлшемі 100х150 сүлгі  </t>
  </si>
  <si>
    <t>Спортивное, антибактериальное, легкое и быстро сохнущее полотенце из микрофибры.           Размер 100х150</t>
  </si>
  <si>
    <t>Спорттық, бактерияға қарсы, жеңіл және тез кебетін микрофибрадан жасалған сүлгі. Өлшемі 100х150</t>
  </si>
  <si>
    <t>82.30.11.15.00.00.00</t>
  </si>
  <si>
    <t>Услуги по проведению конкурсов</t>
  </si>
  <si>
    <t>Конкурстар өткізу жөніндегі қызмет көрсетулер</t>
  </si>
  <si>
    <t>Организация проведения конкурса с сопутствующими услугами</t>
  </si>
  <si>
    <t>Қосалқы қызмет көрсетумен конкурс өткізуді ұйымдастыру</t>
  </si>
  <si>
    <t xml:space="preserve">Услуги по проведению конкурса "Дала дарындары" </t>
  </si>
  <si>
    <t>"Дала дарындары"  конкурсын өткізу жөніндегі қызмет көрсетулер</t>
  </si>
  <si>
    <t xml:space="preserve"> с даты заключения договора и до 10 августа 2013 года</t>
  </si>
  <si>
    <t>70 Т</t>
  </si>
  <si>
    <t>71 Т</t>
  </si>
  <si>
    <t>72 Т</t>
  </si>
  <si>
    <t>73 Т</t>
  </si>
  <si>
    <t>74 Т</t>
  </si>
  <si>
    <t>75 Т</t>
  </si>
  <si>
    <t>76 Т</t>
  </si>
  <si>
    <t>77 Т</t>
  </si>
  <si>
    <t>78 Т</t>
  </si>
  <si>
    <t>79 Т</t>
  </si>
  <si>
    <t>80 Т</t>
  </si>
  <si>
    <t>81 Т</t>
  </si>
  <si>
    <t>238 У</t>
  </si>
  <si>
    <t>X изменения и дополнения в План закупок товаров, работ и услуг  АО «РД «КазМунайГаз» на 2013 год</t>
  </si>
  <si>
    <t xml:space="preserve">к приказу АО "РД "КазМунайГаз" № 149 от 18.07.2013 года </t>
  </si>
  <si>
    <t xml:space="preserve"> с даты заключения договора и до 31 августа 2013 года</t>
  </si>
  <si>
    <r>
      <t xml:space="preserve"> активтердің техникалық ж</t>
    </r>
    <r>
      <rPr>
        <sz val="10"/>
        <rFont val="Calibri"/>
        <family val="2"/>
      </rPr>
      <t>ә</t>
    </r>
    <r>
      <rPr>
        <sz val="10"/>
        <rFont val="Times New Roman"/>
        <family val="1"/>
      </rPr>
      <t>не экономикалы</t>
    </r>
    <r>
      <rPr>
        <sz val="10"/>
        <rFont val="Calibri"/>
        <family val="2"/>
      </rPr>
      <t>қ</t>
    </r>
    <r>
      <rPr>
        <sz val="10"/>
        <rFont val="Times New Roman"/>
        <family val="1"/>
      </rPr>
      <t xml:space="preserve"> к</t>
    </r>
    <r>
      <rPr>
        <sz val="10"/>
        <rFont val="Calibri"/>
        <family val="2"/>
      </rPr>
      <t>ө</t>
    </r>
    <r>
      <rPr>
        <sz val="10"/>
        <rFont val="Times New Roman"/>
        <family val="1"/>
      </rPr>
      <t>рсетк</t>
    </r>
    <r>
      <rPr>
        <sz val="10"/>
        <rFont val="Calibri"/>
        <family val="2"/>
      </rPr>
      <t>i</t>
    </r>
    <r>
      <rPr>
        <sz val="10"/>
        <rFont val="Times New Roman"/>
        <family val="1"/>
      </rPr>
      <t>ште</t>
    </r>
    <r>
      <rPr>
        <sz val="10"/>
        <rFont val="Calibri"/>
        <family val="2"/>
      </rPr>
      <t>i</t>
    </r>
    <r>
      <rPr>
        <sz val="10"/>
        <rFont val="Times New Roman"/>
        <family val="1"/>
      </rPr>
      <t>рн баг</t>
    </r>
    <r>
      <rPr>
        <sz val="10"/>
        <rFont val="Calibri"/>
        <family val="2"/>
      </rPr>
      <t>ғ</t>
    </r>
    <r>
      <rPr>
        <sz val="10"/>
        <rFont val="Times New Roman"/>
        <family val="1"/>
      </rPr>
      <t xml:space="preserve">алау                               </t>
    </r>
  </si>
  <si>
    <t>столбец - 11, 12, 14</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</si>
</sst>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_);_(* \(#,##0.00\);_(* &quot;-&quot;??_);_(@_)"/>
    <numFmt numFmtId="165" formatCode="_-* #,##0_$_-;\-* #,##0_$_-;_-* \-_$_-;_-@_-"/>
    <numFmt numFmtId="166" formatCode="_(* #,##0.00_);_(* \(#,##0.00\);_(* \-??_);_(@_)"/>
    <numFmt numFmtId="167" formatCode="\$#,##0_);[Red]&quot;($&quot;#,##0\)"/>
    <numFmt numFmtId="168" formatCode="_-* #,##0.00\$_-;\-* #,##0.00\$_-;_-* \-??\$_-;_-@_-"/>
    <numFmt numFmtId="169" formatCode="\+0.0;\-0.0"/>
    <numFmt numFmtId="170" formatCode="\+0.0%;\-0.0%"/>
    <numFmt numFmtId="171" formatCode="_-* #,##0.00&quot;р.&quot;_-;\-* #,##0.00&quot;р.&quot;_-;_-* \-??&quot;р.&quot;_-;_-@_-"/>
    <numFmt numFmtId="172" formatCode="General_)"/>
    <numFmt numFmtId="173" formatCode="_-* #,##0_р_._-;\-* #,##0_р_._-;_-* \-_р_._-;_-@_-"/>
    <numFmt numFmtId="174" formatCode="_-* #,##0.00_р_._-;\-* #,##0.00_р_._-;_-* \-??_р_._-;_-@_-"/>
    <numFmt numFmtId="175" formatCode="_(* #,##0_);_(* \(#,##0\);_(* &quot;-&quot;_);_(@_)"/>
    <numFmt numFmtId="176" formatCode="0.0"/>
    <numFmt numFmtId="177" formatCode="&quot;$&quot;#,##0.00_);[Red]\(&quot;$&quot;#,##0.00\)"/>
    <numFmt numFmtId="178" formatCode="_(&quot;$&quot;* #,##0_);_(&quot;$&quot;* \(#,##0\);_(&quot;$&quot;* &quot;-&quot;_);_(@_)"/>
    <numFmt numFmtId="179" formatCode="_-* #,##0.00\ [$€]_-;\-* #,##0.00\ [$€]_-;_-* &quot;-&quot;??\ [$€]_-;_-@_-"/>
    <numFmt numFmtId="180" formatCode="_(&quot;$&quot;* #,##0.00_);_(&quot;$&quot;* \(#,##0.00\);_(&quot;$&quot;* &quot;-&quot;??_);_(@_)"/>
    <numFmt numFmtId="181" formatCode="&quot;€&quot;#,##0;[Red]\-&quot;€&quot;#,##0"/>
  </numFmts>
  <fonts count="58">
    <font>
      <sz val="11"/>
      <color theme="1"/>
      <name val="Calibri"/>
      <family val="2"/>
    </font>
    <font>
      <sz val="11"/>
      <color indexed="8"/>
      <name val="Calibri"/>
      <family val="2"/>
    </font>
    <font>
      <sz val="10"/>
      <name val="Arial Cyr"/>
      <family val="0"/>
    </font>
    <font>
      <sz val="8"/>
      <name val="Times New Roman"/>
      <family val="1"/>
    </font>
    <font>
      <b/>
      <sz val="10"/>
      <name val="Times New Roman"/>
      <family val="1"/>
    </font>
    <font>
      <sz val="10"/>
      <name val="Times New Roman"/>
      <family val="1"/>
    </font>
    <font>
      <sz val="10"/>
      <name val="Arial"/>
      <family val="2"/>
    </font>
    <font>
      <sz val="10"/>
      <name val="Helv"/>
      <family val="0"/>
    </font>
    <font>
      <sz val="10"/>
      <name val="MS Sans Serif"/>
      <family val="2"/>
    </font>
    <font>
      <sz val="12"/>
      <name val="Times New Roman"/>
      <family val="1"/>
    </font>
    <font>
      <sz val="10"/>
      <name val="Mangal"/>
      <family val="2"/>
    </font>
    <font>
      <sz val="8"/>
      <name val="Arial"/>
      <family val="2"/>
    </font>
    <font>
      <b/>
      <u val="single"/>
      <sz val="10"/>
      <name val="Arial"/>
      <family val="2"/>
    </font>
    <font>
      <i/>
      <sz val="10"/>
      <name val="Arial"/>
      <family val="2"/>
    </font>
    <font>
      <b/>
      <sz val="10"/>
      <name val="Arial"/>
      <family val="2"/>
    </font>
    <font>
      <sz val="1"/>
      <color indexed="8"/>
      <name val="Courier New"/>
      <family val="1"/>
    </font>
    <font>
      <b/>
      <sz val="10"/>
      <color indexed="12"/>
      <name val="Arial Cyr"/>
      <family val="2"/>
    </font>
    <font>
      <sz val="8"/>
      <name val="Tahoma"/>
      <family val="2"/>
    </font>
    <font>
      <b/>
      <sz val="1"/>
      <color indexed="8"/>
      <name val="Courier New"/>
      <family val="1"/>
    </font>
    <font>
      <b/>
      <sz val="11"/>
      <color indexed="8"/>
      <name val="Calibri"/>
      <family val="2"/>
    </font>
    <font>
      <sz val="10"/>
      <name val="Arial CE"/>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name val="Calibri"/>
      <family val="2"/>
    </font>
    <font>
      <sz val="11"/>
      <name val="Times New Roman"/>
      <family val="1"/>
    </font>
    <font>
      <sz val="10"/>
      <color indexed="8"/>
      <name val="Arial"/>
      <family val="2"/>
    </font>
    <font>
      <sz val="11"/>
      <name val="Calibri"/>
      <family val="2"/>
    </font>
    <font>
      <b/>
      <sz val="11"/>
      <name val="Times New Roman"/>
      <family val="1"/>
    </font>
    <font>
      <b/>
      <i/>
      <sz val="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6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42"/>
        <bgColor indexed="64"/>
      </patternFill>
    </fill>
    <fill>
      <patternFill patternType="lightGray">
        <fgColor indexed="22"/>
        <bgColor indexed="9"/>
      </patternFill>
    </fill>
    <fill>
      <patternFill patternType="solid">
        <fgColor indexed="9"/>
        <bgColor indexed="64"/>
      </patternFill>
    </fill>
    <fill>
      <patternFill patternType="lightGray">
        <fgColor indexed="9"/>
        <bgColor indexed="9"/>
      </patternFill>
    </fill>
    <fill>
      <patternFill patternType="solid">
        <fgColor indexed="31"/>
        <bgColor indexed="64"/>
      </patternFill>
    </fill>
    <fill>
      <patternFill patternType="mediumGray">
        <fgColor indexed="9"/>
        <bgColor indexed="44"/>
      </patternFill>
    </fill>
    <fill>
      <patternFill patternType="solid">
        <fgColor indexed="22"/>
        <bgColor indexed="64"/>
      </patternFill>
    </fill>
    <fill>
      <patternFill patternType="darkUp">
        <fgColor indexed="9"/>
        <bgColor indexed="22"/>
      </patternFill>
    </fill>
    <fill>
      <patternFill patternType="solid">
        <fgColor indexed="26"/>
        <bgColor indexed="64"/>
      </patternFill>
    </fill>
    <fill>
      <patternFill patternType="lightGray">
        <fgColor indexed="43"/>
        <bgColor indexed="9"/>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indexed="27"/>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theme="0"/>
        <bgColor indexed="64"/>
      </patternFill>
    </fill>
  </fills>
  <borders count="30">
    <border>
      <left/>
      <right/>
      <top/>
      <bottom/>
      <diagonal/>
    </border>
    <border>
      <left/>
      <right/>
      <top style="thin">
        <color indexed="8"/>
      </top>
      <bottom style="double">
        <color indexed="8"/>
      </bottom>
    </border>
    <border>
      <left style="hair"/>
      <right style="hair"/>
      <top style="hair"/>
      <bottom style="hair"/>
    </border>
    <border>
      <left style="thin">
        <color indexed="8"/>
      </left>
      <right style="thin">
        <color indexed="8"/>
      </right>
      <top style="thin">
        <color indexed="8"/>
      </top>
      <bottom style="thin">
        <color indexed="8"/>
      </bottom>
    </border>
    <border>
      <left style="thin"/>
      <right style="thin"/>
      <top style="thin"/>
      <bottom style="thin"/>
    </border>
    <border>
      <left style="thin">
        <color indexed="9"/>
      </left>
      <right style="thin">
        <color indexed="9"/>
      </right>
      <top style="thin">
        <color indexed="9"/>
      </top>
      <bottom style="thin">
        <color indexed="9"/>
      </bottom>
    </border>
    <border>
      <left style="hair">
        <color indexed="8"/>
      </left>
      <right/>
      <top style="hair">
        <color indexed="8"/>
      </top>
      <bottom style="hair">
        <color indexed="9"/>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2"/>
      </bottom>
    </border>
    <border>
      <left style="thin"/>
      <right/>
      <top style="thin"/>
      <bottom style="thin"/>
    </border>
    <border>
      <left style="thin"/>
      <right style="thin"/>
      <top style="thin"/>
      <bottom/>
    </border>
    <border>
      <left/>
      <right/>
      <top/>
      <bottom style="thin"/>
    </border>
    <border>
      <left style="medium"/>
      <right style="thin"/>
      <top style="medium"/>
      <bottom/>
    </border>
    <border>
      <left style="thin"/>
      <right style="thin"/>
      <top style="medium"/>
      <bottom/>
    </border>
  </borders>
  <cellStyleXfs count="33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7" fillId="0" borderId="0">
      <alignment/>
      <protection/>
    </xf>
    <xf numFmtId="0" fontId="6" fillId="0" borderId="0">
      <alignment/>
      <protection/>
    </xf>
    <xf numFmtId="0" fontId="2" fillId="0" borderId="0">
      <alignment/>
      <protection/>
    </xf>
    <xf numFmtId="171" fontId="15" fillId="0" borderId="0">
      <alignment/>
      <protection locked="0"/>
    </xf>
    <xf numFmtId="171" fontId="15" fillId="0" borderId="0">
      <alignment/>
      <protection locked="0"/>
    </xf>
    <xf numFmtId="171" fontId="15" fillId="0" borderId="0">
      <alignment/>
      <protection locked="0"/>
    </xf>
    <xf numFmtId="0" fontId="18" fillId="0" borderId="0">
      <alignment/>
      <protection locked="0"/>
    </xf>
    <xf numFmtId="0" fontId="18" fillId="0" borderId="0">
      <alignment/>
      <protection locked="0"/>
    </xf>
    <xf numFmtId="0" fontId="15" fillId="0" borderId="1">
      <alignment/>
      <protection locked="0"/>
    </xf>
    <xf numFmtId="176" fontId="8" fillId="0" borderId="2" applyFon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2" fontId="8" fillId="0" borderId="0" applyFont="0" applyFill="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2" fillId="24" borderId="0" applyNumberFormat="0" applyBorder="0" applyAlignment="0" applyProtection="0"/>
    <xf numFmtId="0" fontId="21" fillId="25" borderId="0" applyNumberFormat="0" applyBorder="0" applyAlignment="0" applyProtection="0"/>
    <xf numFmtId="0" fontId="42" fillId="26" borderId="0" applyNumberFormat="0" applyBorder="0" applyAlignment="0" applyProtection="0"/>
    <xf numFmtId="0" fontId="21" fillId="17" borderId="0" applyNumberFormat="0" applyBorder="0" applyAlignment="0" applyProtection="0"/>
    <xf numFmtId="0" fontId="42" fillId="27" borderId="0" applyNumberFormat="0" applyBorder="0" applyAlignment="0" applyProtection="0"/>
    <xf numFmtId="0" fontId="21" fillId="19" borderId="0" applyNumberFormat="0" applyBorder="0" applyAlignment="0" applyProtection="0"/>
    <xf numFmtId="0" fontId="42" fillId="28" borderId="0" applyNumberFormat="0" applyBorder="0" applyAlignment="0" applyProtection="0"/>
    <xf numFmtId="0" fontId="21" fillId="29" borderId="0" applyNumberFormat="0" applyBorder="0" applyAlignment="0" applyProtection="0"/>
    <xf numFmtId="0" fontId="42" fillId="30" borderId="0" applyNumberFormat="0" applyBorder="0" applyAlignment="0" applyProtection="0"/>
    <xf numFmtId="0" fontId="21" fillId="31" borderId="0" applyNumberFormat="0" applyBorder="0" applyAlignment="0" applyProtection="0"/>
    <xf numFmtId="0" fontId="42" fillId="32" borderId="0" applyNumberFormat="0" applyBorder="0" applyAlignment="0" applyProtection="0"/>
    <xf numFmtId="0" fontId="21" fillId="33" borderId="0" applyNumberFormat="0" applyBorder="0" applyAlignment="0" applyProtection="0"/>
    <xf numFmtId="165" fontId="10" fillId="0" borderId="0" applyFill="0" applyBorder="0" applyAlignment="0" applyProtection="0"/>
    <xf numFmtId="166" fontId="10" fillId="0" borderId="0" applyFill="0" applyBorder="0" applyAlignment="0" applyProtection="0"/>
    <xf numFmtId="167" fontId="10" fillId="0" borderId="0" applyFill="0" applyBorder="0" applyAlignment="0" applyProtection="0"/>
    <xf numFmtId="168" fontId="10" fillId="0" borderId="0" applyFill="0" applyBorder="0" applyAlignment="0" applyProtection="0"/>
    <xf numFmtId="177" fontId="20" fillId="0" borderId="0" applyFont="0" applyFill="0" applyBorder="0" applyAlignment="0" applyProtection="0"/>
    <xf numFmtId="178" fontId="20" fillId="0" borderId="0" applyFont="0" applyFill="0" applyBorder="0" applyAlignment="0" applyProtection="0"/>
    <xf numFmtId="179" fontId="20" fillId="0" borderId="0" applyFont="0" applyFill="0" applyBorder="0" applyAlignment="0" applyProtection="0"/>
    <xf numFmtId="43" fontId="2" fillId="0" borderId="0" applyFont="0" applyFill="0" applyBorder="0" applyAlignment="0" applyProtection="0"/>
    <xf numFmtId="175" fontId="20" fillId="0" borderId="0" applyFont="0" applyFill="0" applyBorder="0" applyAlignment="0" applyProtection="0"/>
    <xf numFmtId="180" fontId="20" fillId="0" borderId="0" applyFont="0" applyFill="0" applyBorder="0" applyAlignment="0" applyProtection="0"/>
    <xf numFmtId="14" fontId="5" fillId="0" borderId="0" applyFont="0" applyFill="0" applyBorder="0" applyAlignment="0" applyProtection="0"/>
    <xf numFmtId="164" fontId="20" fillId="0" borderId="0" applyFon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11" fillId="0" borderId="0">
      <alignment/>
      <protection/>
    </xf>
    <xf numFmtId="169" fontId="6" fillId="0" borderId="0">
      <alignment/>
      <protection/>
    </xf>
    <xf numFmtId="170" fontId="6" fillId="0" borderId="0">
      <alignment/>
      <protection/>
    </xf>
    <xf numFmtId="0" fontId="11" fillId="0" borderId="0" applyNumberFormat="0">
      <alignment horizontal="left"/>
      <protection/>
    </xf>
    <xf numFmtId="40" fontId="6" fillId="34" borderId="3">
      <alignment/>
      <protection/>
    </xf>
    <xf numFmtId="40" fontId="6" fillId="35" borderId="4">
      <alignment/>
      <protection/>
    </xf>
    <xf numFmtId="40" fontId="6" fillId="36" borderId="3">
      <alignment/>
      <protection/>
    </xf>
    <xf numFmtId="40" fontId="6" fillId="37" borderId="4">
      <alignment/>
      <protection/>
    </xf>
    <xf numFmtId="49" fontId="12" fillId="38" borderId="5">
      <alignment horizontal="center"/>
      <protection/>
    </xf>
    <xf numFmtId="49" fontId="12" fillId="39" borderId="5">
      <alignment horizontal="center"/>
      <protection/>
    </xf>
    <xf numFmtId="49" fontId="6" fillId="38" borderId="5">
      <alignment horizontal="center"/>
      <protection/>
    </xf>
    <xf numFmtId="49" fontId="6" fillId="39" borderId="5">
      <alignment horizontal="center"/>
      <protection/>
    </xf>
    <xf numFmtId="49" fontId="13" fillId="0" borderId="0">
      <alignment/>
      <protection/>
    </xf>
    <xf numFmtId="0" fontId="6" fillId="40" borderId="3">
      <alignment/>
      <protection/>
    </xf>
    <xf numFmtId="0" fontId="6" fillId="41" borderId="4">
      <alignment/>
      <protection/>
    </xf>
    <xf numFmtId="39" fontId="6" fillId="34" borderId="3">
      <alignment/>
      <protection/>
    </xf>
    <xf numFmtId="40" fontId="6" fillId="35" borderId="4">
      <alignment/>
      <protection/>
    </xf>
    <xf numFmtId="39" fontId="6" fillId="35" borderId="4">
      <alignment/>
      <protection/>
    </xf>
    <xf numFmtId="40" fontId="6" fillId="36" borderId="3">
      <alignment/>
      <protection/>
    </xf>
    <xf numFmtId="40" fontId="6" fillId="36" borderId="3">
      <alignment/>
      <protection/>
    </xf>
    <xf numFmtId="40" fontId="6" fillId="37" borderId="4">
      <alignment/>
      <protection/>
    </xf>
    <xf numFmtId="40" fontId="6" fillId="37" borderId="4">
      <alignment/>
      <protection/>
    </xf>
    <xf numFmtId="49" fontId="12" fillId="38" borderId="5">
      <alignment vertical="center"/>
      <protection/>
    </xf>
    <xf numFmtId="49" fontId="12" fillId="39" borderId="5">
      <alignment vertical="center"/>
      <protection/>
    </xf>
    <xf numFmtId="49" fontId="13" fillId="38" borderId="5">
      <alignment vertical="center"/>
      <protection/>
    </xf>
    <xf numFmtId="49" fontId="13" fillId="39" borderId="5">
      <alignment vertical="center"/>
      <protection/>
    </xf>
    <xf numFmtId="49" fontId="6" fillId="0" borderId="0">
      <alignment horizontal="right"/>
      <protection/>
    </xf>
    <xf numFmtId="49" fontId="14" fillId="0" borderId="4">
      <alignment horizontal="right"/>
      <protection/>
    </xf>
    <xf numFmtId="49" fontId="14" fillId="0" borderId="3">
      <alignment horizontal="right"/>
      <protection/>
    </xf>
    <xf numFmtId="39" fontId="6" fillId="42" borderId="3">
      <alignment/>
      <protection/>
    </xf>
    <xf numFmtId="40" fontId="6" fillId="43" borderId="4">
      <alignment/>
      <protection/>
    </xf>
    <xf numFmtId="0" fontId="8" fillId="0" borderId="0">
      <alignment/>
      <protection/>
    </xf>
    <xf numFmtId="0" fontId="7" fillId="0" borderId="0">
      <alignment/>
      <protection/>
    </xf>
    <xf numFmtId="0" fontId="42" fillId="44" borderId="0" applyNumberFormat="0" applyBorder="0" applyAlignment="0" applyProtection="0"/>
    <xf numFmtId="0" fontId="21" fillId="45" borderId="0" applyNumberFormat="0" applyBorder="0" applyAlignment="0" applyProtection="0"/>
    <xf numFmtId="0" fontId="42" fillId="46" borderId="0" applyNumberFormat="0" applyBorder="0" applyAlignment="0" applyProtection="0"/>
    <xf numFmtId="0" fontId="21" fillId="47" borderId="0" applyNumberFormat="0" applyBorder="0" applyAlignment="0" applyProtection="0"/>
    <xf numFmtId="0" fontId="42" fillId="48" borderId="0" applyNumberFormat="0" applyBorder="0" applyAlignment="0" applyProtection="0"/>
    <xf numFmtId="0" fontId="21" fillId="49" borderId="0" applyNumberFormat="0" applyBorder="0" applyAlignment="0" applyProtection="0"/>
    <xf numFmtId="0" fontId="42" fillId="50" borderId="0" applyNumberFormat="0" applyBorder="0" applyAlignment="0" applyProtection="0"/>
    <xf numFmtId="0" fontId="21" fillId="29" borderId="0" applyNumberFormat="0" applyBorder="0" applyAlignment="0" applyProtection="0"/>
    <xf numFmtId="0" fontId="42" fillId="51" borderId="0" applyNumberFormat="0" applyBorder="0" applyAlignment="0" applyProtection="0"/>
    <xf numFmtId="0" fontId="21" fillId="31" borderId="0" applyNumberFormat="0" applyBorder="0" applyAlignment="0" applyProtection="0"/>
    <xf numFmtId="0" fontId="42" fillId="52" borderId="0" applyNumberFormat="0" applyBorder="0" applyAlignment="0" applyProtection="0"/>
    <xf numFmtId="0" fontId="21" fillId="53" borderId="0" applyNumberFormat="0" applyBorder="0" applyAlignment="0" applyProtection="0"/>
    <xf numFmtId="172" fontId="2" fillId="0" borderId="6">
      <alignment/>
      <protection locked="0"/>
    </xf>
    <xf numFmtId="0" fontId="43" fillId="54" borderId="7" applyNumberFormat="0" applyAlignment="0" applyProtection="0"/>
    <xf numFmtId="0" fontId="22" fillId="13" borderId="8" applyNumberFormat="0" applyAlignment="0" applyProtection="0"/>
    <xf numFmtId="0" fontId="44" fillId="55" borderId="9" applyNumberFormat="0" applyAlignment="0" applyProtection="0"/>
    <xf numFmtId="0" fontId="23" fillId="56" borderId="10" applyNumberFormat="0" applyAlignment="0" applyProtection="0"/>
    <xf numFmtId="0" fontId="45" fillId="55" borderId="7" applyNumberFormat="0" applyAlignment="0" applyProtection="0"/>
    <xf numFmtId="0" fontId="24" fillId="56" borderId="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180"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6" fillId="0" borderId="11" applyNumberFormat="0" applyFill="0" applyAlignment="0" applyProtection="0"/>
    <xf numFmtId="0" fontId="32" fillId="0" borderId="12" applyNumberFormat="0" applyFill="0" applyAlignment="0" applyProtection="0"/>
    <xf numFmtId="0" fontId="47" fillId="0" borderId="13" applyNumberFormat="0" applyFill="0" applyAlignment="0" applyProtection="0"/>
    <xf numFmtId="0" fontId="33" fillId="0" borderId="14" applyNumberFormat="0" applyFill="0" applyAlignment="0" applyProtection="0"/>
    <xf numFmtId="0" fontId="48" fillId="0" borderId="15" applyNumberFormat="0" applyFill="0" applyAlignment="0" applyProtection="0"/>
    <xf numFmtId="0" fontId="34" fillId="0" borderId="16" applyNumberFormat="0" applyFill="0" applyAlignment="0" applyProtection="0"/>
    <xf numFmtId="0" fontId="48" fillId="0" borderId="0" applyNumberFormat="0" applyFill="0" applyBorder="0" applyAlignment="0" applyProtection="0"/>
    <xf numFmtId="0" fontId="34" fillId="0" borderId="0" applyNumberFormat="0" applyFill="0" applyBorder="0" applyAlignment="0" applyProtection="0"/>
    <xf numFmtId="172" fontId="16" fillId="57" borderId="6">
      <alignment/>
      <protection/>
    </xf>
    <xf numFmtId="0" fontId="49" fillId="0" borderId="17" applyNumberFormat="0" applyFill="0" applyAlignment="0" applyProtection="0"/>
    <xf numFmtId="0" fontId="19" fillId="0" borderId="18" applyNumberFormat="0" applyFill="0" applyAlignment="0" applyProtection="0"/>
    <xf numFmtId="0" fontId="6" fillId="0" borderId="0">
      <alignment/>
      <protection/>
    </xf>
    <xf numFmtId="0" fontId="50" fillId="58" borderId="19" applyNumberFormat="0" applyAlignment="0" applyProtection="0"/>
    <xf numFmtId="0" fontId="25" fillId="59" borderId="20" applyNumberFormat="0" applyAlignment="0" applyProtection="0"/>
    <xf numFmtId="0" fontId="51" fillId="0" borderId="0" applyNumberFormat="0" applyFill="0" applyBorder="0" applyAlignment="0" applyProtection="0"/>
    <xf numFmtId="0" fontId="35" fillId="0" borderId="0" applyNumberFormat="0" applyFill="0" applyBorder="0" applyAlignment="0" applyProtection="0"/>
    <xf numFmtId="0" fontId="52" fillId="60" borderId="0" applyNumberFormat="0" applyBorder="0" applyAlignment="0" applyProtection="0"/>
    <xf numFmtId="0" fontId="26" fillId="61" borderId="0" applyNumberFormat="0" applyBorder="0" applyAlignment="0" applyProtection="0"/>
    <xf numFmtId="0" fontId="1" fillId="0" borderId="0">
      <alignment/>
      <protection/>
    </xf>
    <xf numFmtId="0" fontId="1" fillId="0" borderId="0">
      <alignment/>
      <protection/>
    </xf>
    <xf numFmtId="0" fontId="6" fillId="0" borderId="0">
      <alignment/>
      <protection/>
    </xf>
    <xf numFmtId="0" fontId="17" fillId="0" borderId="0">
      <alignment/>
      <protection/>
    </xf>
    <xf numFmtId="0" fontId="1" fillId="0" borderId="0">
      <alignment/>
      <protection/>
    </xf>
    <xf numFmtId="0" fontId="2"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8" fillId="0" borderId="0">
      <alignment/>
      <protection/>
    </xf>
    <xf numFmtId="0" fontId="0" fillId="0" borderId="0">
      <alignment/>
      <protection/>
    </xf>
    <xf numFmtId="0" fontId="6"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9"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17" fillId="0" borderId="0">
      <alignment/>
      <protection/>
    </xf>
    <xf numFmtId="0" fontId="6" fillId="0" borderId="0">
      <alignment/>
      <protection/>
    </xf>
    <xf numFmtId="0" fontId="17"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2" fillId="0" borderId="0">
      <alignment/>
      <protection/>
    </xf>
    <xf numFmtId="0" fontId="8" fillId="0" borderId="0">
      <alignment/>
      <protection/>
    </xf>
    <xf numFmtId="0" fontId="1" fillId="0" borderId="0">
      <alignment/>
      <protection/>
    </xf>
    <xf numFmtId="0" fontId="6" fillId="0" borderId="0">
      <alignment/>
      <protection/>
    </xf>
    <xf numFmtId="0" fontId="1" fillId="0" borderId="0">
      <alignment/>
      <protection/>
    </xf>
    <xf numFmtId="0" fontId="8" fillId="0" borderId="0">
      <alignment/>
      <protection/>
    </xf>
    <xf numFmtId="0" fontId="6"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 fillId="0" borderId="0">
      <alignment/>
      <protection/>
    </xf>
    <xf numFmtId="0" fontId="38" fillId="0" borderId="0">
      <alignment/>
      <protection/>
    </xf>
    <xf numFmtId="0" fontId="7" fillId="0" borderId="0">
      <alignment/>
      <protection/>
    </xf>
    <xf numFmtId="0" fontId="53" fillId="62" borderId="0" applyNumberFormat="0" applyBorder="0" applyAlignment="0" applyProtection="0"/>
    <xf numFmtId="0" fontId="27" fillId="5" borderId="0" applyNumberFormat="0" applyBorder="0" applyAlignment="0" applyProtection="0"/>
    <xf numFmtId="0" fontId="54" fillId="0" borderId="0" applyNumberFormat="0" applyFill="0" applyBorder="0" applyAlignment="0" applyProtection="0"/>
    <xf numFmtId="0" fontId="28" fillId="0" borderId="0" applyNumberFormat="0" applyFill="0" applyBorder="0" applyAlignment="0" applyProtection="0"/>
    <xf numFmtId="0" fontId="0" fillId="63" borderId="21" applyNumberFormat="0" applyFont="0" applyAlignment="0" applyProtection="0"/>
    <xf numFmtId="0" fontId="6" fillId="64" borderId="22" applyNumberFormat="0" applyFont="0" applyAlignment="0" applyProtection="0"/>
    <xf numFmtId="9" fontId="0" fillId="0" borderId="0" applyFont="0" applyFill="0" applyBorder="0" applyAlignment="0" applyProtection="0"/>
    <xf numFmtId="9" fontId="10" fillId="0" borderId="0" applyFill="0" applyBorder="0" applyAlignment="0" applyProtection="0"/>
    <xf numFmtId="0" fontId="55" fillId="0" borderId="23" applyNumberFormat="0" applyFill="0" applyAlignment="0" applyProtection="0"/>
    <xf numFmtId="0" fontId="29" fillId="0" borderId="24" applyNumberFormat="0" applyFill="0" applyAlignment="0" applyProtection="0"/>
    <xf numFmtId="0" fontId="7" fillId="0" borderId="0">
      <alignment/>
      <protection/>
    </xf>
    <xf numFmtId="0" fontId="7" fillId="0" borderId="0">
      <alignment/>
      <protection/>
    </xf>
    <xf numFmtId="0" fontId="6" fillId="0" borderId="0">
      <alignment/>
      <protection/>
    </xf>
    <xf numFmtId="0" fontId="6" fillId="0" borderId="0">
      <alignment/>
      <protection/>
    </xf>
    <xf numFmtId="0" fontId="2" fillId="0" borderId="0">
      <alignment vertical="top" wrapText="1"/>
      <protection/>
    </xf>
    <xf numFmtId="0" fontId="56" fillId="0" borderId="0" applyNumberFormat="0" applyFill="0" applyBorder="0" applyAlignment="0" applyProtection="0"/>
    <xf numFmtId="0" fontId="30" fillId="0" borderId="0" applyNumberFormat="0" applyFill="0" applyBorder="0" applyAlignment="0" applyProtection="0"/>
    <xf numFmtId="173" fontId="10" fillId="0" borderId="0" applyFill="0" applyBorder="0" applyAlignment="0" applyProtection="0"/>
    <xf numFmtId="174" fontId="10" fillId="0" borderId="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2" fillId="0" borderId="0" applyFont="0" applyFill="0" applyBorder="0" applyAlignment="0" applyProtection="0"/>
    <xf numFmtId="164" fontId="6" fillId="0" borderId="0" applyFont="0" applyFill="0" applyBorder="0" applyAlignment="0" applyProtection="0"/>
    <xf numFmtId="181" fontId="6" fillId="0" borderId="0" applyFont="0" applyFill="0" applyBorder="0" applyAlignment="0" applyProtection="0"/>
    <xf numFmtId="164" fontId="6" fillId="0" borderId="0" applyFont="0" applyFill="0" applyBorder="0" applyAlignment="0" applyProtection="0"/>
    <xf numFmtId="174" fontId="10" fillId="0" borderId="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2" fillId="0" borderId="0" applyFont="0" applyFill="0" applyBorder="0" applyAlignment="0" applyProtection="0"/>
    <xf numFmtId="164" fontId="6" fillId="0" borderId="0" applyFont="0" applyFill="0" applyBorder="0" applyAlignment="0" applyProtection="0"/>
    <xf numFmtId="43"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4" fontId="10" fillId="0" borderId="0" applyFill="0" applyBorder="0" applyAlignment="0" applyProtection="0"/>
    <xf numFmtId="43" fontId="0" fillId="0" borderId="0" applyFont="0" applyFill="0" applyBorder="0" applyAlignment="0" applyProtection="0"/>
    <xf numFmtId="0" fontId="57" fillId="65" borderId="0" applyNumberFormat="0" applyBorder="0" applyAlignment="0" applyProtection="0"/>
    <xf numFmtId="0" fontId="31" fillId="7" borderId="0" applyNumberFormat="0" applyBorder="0" applyAlignment="0" applyProtection="0"/>
    <xf numFmtId="171" fontId="15" fillId="0" borderId="0">
      <alignment/>
      <protection locked="0"/>
    </xf>
  </cellStyleXfs>
  <cellXfs count="76">
    <xf numFmtId="0" fontId="0" fillId="0" borderId="0" xfId="0" applyFont="1" applyAlignment="1">
      <alignment/>
    </xf>
    <xf numFmtId="0" fontId="5" fillId="0" borderId="4" xfId="0" applyFont="1" applyBorder="1" applyAlignment="1">
      <alignment horizontal="center" vertical="center" wrapText="1"/>
    </xf>
    <xf numFmtId="49" fontId="4" fillId="0" borderId="4" xfId="211" applyNumberFormat="1" applyFont="1" applyFill="1" applyBorder="1" applyAlignment="1">
      <alignment horizontal="center" vertical="center" wrapText="1"/>
      <protection/>
    </xf>
    <xf numFmtId="0" fontId="4" fillId="0" borderId="4" xfId="211" applyFont="1" applyFill="1" applyBorder="1" applyAlignment="1">
      <alignment vertical="center" wrapText="1"/>
      <protection/>
    </xf>
    <xf numFmtId="4" fontId="4" fillId="0" borderId="4" xfId="211" applyNumberFormat="1" applyFont="1" applyFill="1" applyBorder="1" applyAlignment="1">
      <alignment horizontal="center" vertical="center" wrapText="1"/>
      <protection/>
    </xf>
    <xf numFmtId="0" fontId="4" fillId="0" borderId="4" xfId="211" applyFont="1" applyFill="1" applyBorder="1" applyAlignment="1">
      <alignment horizontal="center" vertical="center" wrapText="1"/>
      <protection/>
    </xf>
    <xf numFmtId="14" fontId="4" fillId="0" borderId="4" xfId="211" applyNumberFormat="1" applyFont="1" applyFill="1" applyBorder="1" applyAlignment="1">
      <alignment horizontal="left" vertical="center"/>
      <protection/>
    </xf>
    <xf numFmtId="14" fontId="3" fillId="0" borderId="0" xfId="211" applyNumberFormat="1" applyFont="1" applyFill="1" applyBorder="1" applyAlignment="1">
      <alignment horizontal="center" vertical="center" wrapText="1"/>
      <protection/>
    </xf>
    <xf numFmtId="0" fontId="5" fillId="0" borderId="25" xfId="214" applyFont="1" applyBorder="1" applyAlignment="1">
      <alignment horizontal="center"/>
      <protection/>
    </xf>
    <xf numFmtId="0" fontId="5" fillId="0" borderId="4" xfId="214" applyFont="1" applyBorder="1" applyAlignment="1">
      <alignment horizontal="center" vertical="center" wrapText="1"/>
      <protection/>
    </xf>
    <xf numFmtId="0" fontId="5" fillId="66" borderId="4" xfId="185" applyFont="1" applyFill="1" applyBorder="1" applyAlignment="1">
      <alignment horizontal="center" vertical="center" wrapText="1"/>
      <protection/>
    </xf>
    <xf numFmtId="0" fontId="5" fillId="0" borderId="4" xfId="214" applyFont="1" applyBorder="1" applyAlignment="1">
      <alignment horizontal="center" vertical="center"/>
      <protection/>
    </xf>
    <xf numFmtId="0" fontId="5" fillId="0" borderId="4" xfId="185" applyFont="1" applyFill="1" applyBorder="1" applyAlignment="1">
      <alignment horizontal="center" vertical="center" wrapText="1"/>
      <protection/>
    </xf>
    <xf numFmtId="0" fontId="5" fillId="0" borderId="4" xfId="185" applyFont="1" applyBorder="1" applyAlignment="1">
      <alignment horizontal="center" vertical="center" wrapText="1"/>
      <protection/>
    </xf>
    <xf numFmtId="0" fontId="5" fillId="0" borderId="4" xfId="214" applyFont="1" applyBorder="1" applyAlignment="1">
      <alignment horizontal="center"/>
      <protection/>
    </xf>
    <xf numFmtId="0" fontId="6" fillId="0" borderId="4" xfId="185" applyFont="1" applyFill="1" applyBorder="1" applyAlignment="1">
      <alignment horizontal="center" vertical="center" wrapText="1"/>
      <protection/>
    </xf>
    <xf numFmtId="0" fontId="5" fillId="0" borderId="4" xfId="214" applyFont="1" applyBorder="1">
      <alignment/>
      <protection/>
    </xf>
    <xf numFmtId="0" fontId="4" fillId="0" borderId="0" xfId="211" applyFont="1" applyFill="1" applyBorder="1" applyAlignment="1">
      <alignment horizontal="left" vertical="center"/>
      <protection/>
    </xf>
    <xf numFmtId="3" fontId="4" fillId="0" borderId="0" xfId="212" applyNumberFormat="1" applyFont="1" applyFill="1" applyBorder="1" applyAlignment="1">
      <alignment horizontal="center" vertical="center"/>
      <protection/>
    </xf>
    <xf numFmtId="4" fontId="4" fillId="0" borderId="4" xfId="214" applyNumberFormat="1" applyFont="1" applyBorder="1" applyAlignment="1">
      <alignment horizontal="center" vertical="center"/>
      <protection/>
    </xf>
    <xf numFmtId="0" fontId="5" fillId="66" borderId="4" xfId="214" applyFont="1" applyFill="1" applyBorder="1" applyAlignment="1">
      <alignment horizontal="center" vertical="center" wrapText="1"/>
      <protection/>
    </xf>
    <xf numFmtId="0" fontId="5" fillId="66" borderId="4" xfId="187" applyFont="1" applyFill="1" applyBorder="1" applyAlignment="1">
      <alignment horizontal="center" vertical="center" wrapText="1"/>
      <protection/>
    </xf>
    <xf numFmtId="0" fontId="5" fillId="66" borderId="4" xfId="266" applyFont="1" applyFill="1" applyBorder="1" applyAlignment="1">
      <alignment horizontal="center" vertical="center" wrapText="1"/>
      <protection/>
    </xf>
    <xf numFmtId="0" fontId="5" fillId="0" borderId="4" xfId="80" applyFont="1" applyFill="1" applyBorder="1" applyAlignment="1">
      <alignment horizontal="center" vertical="center" wrapText="1"/>
      <protection/>
    </xf>
    <xf numFmtId="0" fontId="5" fillId="66" borderId="25" xfId="214" applyFont="1" applyFill="1" applyBorder="1" applyAlignment="1">
      <alignment horizontal="center" vertical="center" wrapText="1"/>
      <protection/>
    </xf>
    <xf numFmtId="0" fontId="5" fillId="0" borderId="4" xfId="219" applyFont="1" applyBorder="1" applyAlignment="1">
      <alignment horizontal="center" vertical="center"/>
      <protection/>
    </xf>
    <xf numFmtId="3" fontId="5" fillId="0" borderId="4" xfId="214" applyNumberFormat="1" applyFont="1" applyFill="1" applyBorder="1" applyAlignment="1">
      <alignment horizontal="center" vertical="center" wrapText="1"/>
      <protection/>
    </xf>
    <xf numFmtId="0" fontId="5" fillId="66" borderId="4" xfId="303" applyNumberFormat="1" applyFont="1" applyFill="1" applyBorder="1" applyAlignment="1">
      <alignment horizontal="center" vertical="center" wrapText="1"/>
      <protection/>
    </xf>
    <xf numFmtId="0" fontId="5" fillId="66" borderId="4" xfId="214" applyFont="1" applyFill="1" applyBorder="1" applyAlignment="1">
      <alignment horizontal="center" vertical="center"/>
      <protection/>
    </xf>
    <xf numFmtId="0" fontId="5" fillId="66" borderId="4" xfId="303" applyFont="1" applyFill="1" applyBorder="1" applyAlignment="1">
      <alignment horizontal="center" vertical="center" wrapText="1"/>
      <protection/>
    </xf>
    <xf numFmtId="0" fontId="5" fillId="0" borderId="4" xfId="214" applyFont="1" applyFill="1" applyBorder="1" applyAlignment="1">
      <alignment horizontal="center" vertical="center" wrapText="1"/>
      <protection/>
    </xf>
    <xf numFmtId="3" fontId="5" fillId="0" borderId="4" xfId="221" applyNumberFormat="1" applyFont="1" applyFill="1" applyBorder="1" applyAlignment="1">
      <alignment horizontal="center" vertical="center" wrapText="1"/>
      <protection/>
    </xf>
    <xf numFmtId="4" fontId="5" fillId="0" borderId="4" xfId="214" applyNumberFormat="1" applyFont="1" applyFill="1" applyBorder="1" applyAlignment="1">
      <alignment horizontal="center" vertical="center" wrapText="1"/>
      <protection/>
    </xf>
    <xf numFmtId="4" fontId="5" fillId="0" borderId="25" xfId="214" applyNumberFormat="1" applyFont="1" applyFill="1" applyBorder="1" applyAlignment="1">
      <alignment horizontal="center" vertical="center" wrapText="1"/>
      <protection/>
    </xf>
    <xf numFmtId="3" fontId="5" fillId="0" borderId="25" xfId="214" applyNumberFormat="1" applyFont="1" applyFill="1" applyBorder="1" applyAlignment="1">
      <alignment horizontal="center" vertical="center" wrapText="1"/>
      <protection/>
    </xf>
    <xf numFmtId="0" fontId="5" fillId="0" borderId="4" xfId="221" applyNumberFormat="1" applyFont="1" applyFill="1" applyBorder="1" applyAlignment="1">
      <alignment horizontal="center" vertical="center"/>
      <protection/>
    </xf>
    <xf numFmtId="0" fontId="5" fillId="66" borderId="4" xfId="186" applyFont="1" applyFill="1" applyBorder="1" applyAlignment="1">
      <alignment horizontal="center" vertical="center" wrapText="1"/>
      <protection/>
    </xf>
    <xf numFmtId="3" fontId="4" fillId="0" borderId="4" xfId="211" applyNumberFormat="1" applyFont="1" applyFill="1" applyBorder="1" applyAlignment="1">
      <alignment horizontal="center" vertical="center" wrapText="1"/>
      <protection/>
    </xf>
    <xf numFmtId="0" fontId="4" fillId="0" borderId="25" xfId="211" applyFont="1" applyFill="1" applyBorder="1" applyAlignment="1">
      <alignment horizontal="center" vertical="center" wrapText="1"/>
      <protection/>
    </xf>
    <xf numFmtId="0" fontId="5" fillId="0" borderId="4" xfId="303" applyFont="1" applyFill="1" applyBorder="1" applyAlignment="1">
      <alignment horizontal="center" vertical="center" wrapText="1"/>
      <protection/>
    </xf>
    <xf numFmtId="0" fontId="4" fillId="0" borderId="25" xfId="219" applyFont="1" applyBorder="1" applyAlignment="1">
      <alignment/>
      <protection/>
    </xf>
    <xf numFmtId="0" fontId="4" fillId="0" borderId="4" xfId="211" applyFont="1" applyFill="1" applyBorder="1" applyAlignment="1">
      <alignment horizontal="left" vertical="center"/>
      <protection/>
    </xf>
    <xf numFmtId="3" fontId="4" fillId="0" borderId="4" xfId="212" applyNumberFormat="1" applyFont="1" applyFill="1" applyBorder="1" applyAlignment="1">
      <alignment horizontal="center" vertical="center"/>
      <protection/>
    </xf>
    <xf numFmtId="0" fontId="5" fillId="66" borderId="4" xfId="272" applyFont="1" applyFill="1" applyBorder="1" applyAlignment="1">
      <alignment horizontal="center" vertical="center" wrapText="1"/>
      <protection/>
    </xf>
    <xf numFmtId="0" fontId="5" fillId="66" borderId="4" xfId="80" applyFont="1" applyFill="1" applyBorder="1" applyAlignment="1">
      <alignment horizontal="center" vertical="center" wrapText="1"/>
      <protection/>
    </xf>
    <xf numFmtId="0" fontId="37" fillId="66" borderId="4" xfId="214" applyFont="1" applyFill="1" applyBorder="1" applyAlignment="1">
      <alignment horizontal="center" vertical="center" wrapText="1"/>
      <protection/>
    </xf>
    <xf numFmtId="3" fontId="37" fillId="66" borderId="4" xfId="214" applyNumberFormat="1" applyFont="1" applyFill="1" applyBorder="1" applyAlignment="1">
      <alignment horizontal="center" vertical="center" wrapText="1"/>
      <protection/>
    </xf>
    <xf numFmtId="3" fontId="5" fillId="66" borderId="4" xfId="214" applyNumberFormat="1" applyFont="1" applyFill="1" applyBorder="1" applyAlignment="1">
      <alignment horizontal="center" vertical="center" wrapText="1"/>
      <protection/>
    </xf>
    <xf numFmtId="0" fontId="5" fillId="66" borderId="4" xfId="214" applyNumberFormat="1" applyFont="1" applyFill="1" applyBorder="1" applyAlignment="1">
      <alignment horizontal="center" vertical="center" wrapText="1"/>
      <protection/>
    </xf>
    <xf numFmtId="0" fontId="5" fillId="66" borderId="4" xfId="200" applyFont="1" applyFill="1" applyBorder="1" applyAlignment="1">
      <alignment horizontal="center" vertical="center" wrapText="1"/>
      <protection/>
    </xf>
    <xf numFmtId="0" fontId="5" fillId="0" borderId="26" xfId="0" applyFont="1" applyBorder="1" applyAlignment="1">
      <alignment horizontal="center" vertical="center" wrapText="1"/>
    </xf>
    <xf numFmtId="0" fontId="5" fillId="0" borderId="26" xfId="80" applyFont="1" applyFill="1" applyBorder="1" applyAlignment="1">
      <alignment horizontal="center" vertical="center" wrapText="1"/>
      <protection/>
    </xf>
    <xf numFmtId="4" fontId="37" fillId="66" borderId="4" xfId="214" applyNumberFormat="1" applyFont="1" applyFill="1" applyBorder="1" applyAlignment="1">
      <alignment horizontal="center" vertical="center" wrapText="1"/>
      <protection/>
    </xf>
    <xf numFmtId="3" fontId="5" fillId="66" borderId="4" xfId="214" applyNumberFormat="1" applyFont="1" applyFill="1" applyBorder="1" applyAlignment="1">
      <alignment horizontal="center" vertical="center"/>
      <protection/>
    </xf>
    <xf numFmtId="4" fontId="5" fillId="66" borderId="4" xfId="214" applyNumberFormat="1" applyFont="1" applyFill="1" applyBorder="1" applyAlignment="1">
      <alignment horizontal="center" vertical="center"/>
      <protection/>
    </xf>
    <xf numFmtId="0" fontId="5" fillId="66" borderId="4" xfId="214" applyNumberFormat="1" applyFont="1" applyFill="1" applyBorder="1" applyAlignment="1">
      <alignment horizontal="center" vertical="center"/>
      <protection/>
    </xf>
    <xf numFmtId="49" fontId="5" fillId="66" borderId="4" xfId="187" applyNumberFormat="1" applyFont="1" applyFill="1" applyBorder="1" applyAlignment="1">
      <alignment horizontal="center" vertical="center" wrapText="1"/>
      <protection/>
    </xf>
    <xf numFmtId="0" fontId="5" fillId="66" borderId="0" xfId="200" applyFont="1" applyFill="1" applyBorder="1" applyAlignment="1">
      <alignment horizontal="center" vertical="center" wrapText="1"/>
      <protection/>
    </xf>
    <xf numFmtId="0" fontId="5" fillId="0" borderId="4" xfId="0" applyFont="1" applyFill="1" applyBorder="1" applyAlignment="1">
      <alignment horizontal="center" vertical="center" wrapText="1"/>
    </xf>
    <xf numFmtId="4" fontId="5" fillId="0" borderId="4" xfId="0" applyNumberFormat="1"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4" xfId="291" applyFont="1" applyFill="1" applyBorder="1" applyAlignment="1">
      <alignment horizontal="center" vertical="center" wrapText="1"/>
      <protection/>
    </xf>
    <xf numFmtId="0" fontId="5" fillId="0" borderId="4" xfId="79" applyFont="1" applyFill="1" applyBorder="1" applyAlignment="1">
      <alignment horizontal="center" vertical="center" wrapText="1"/>
      <protection/>
    </xf>
    <xf numFmtId="0" fontId="5" fillId="0" borderId="4" xfId="184" applyFont="1" applyFill="1" applyBorder="1" applyAlignment="1">
      <alignment horizontal="center" vertical="center" wrapText="1"/>
      <protection/>
    </xf>
    <xf numFmtId="4" fontId="5" fillId="66" borderId="4" xfId="214" applyNumberFormat="1" applyFont="1" applyFill="1" applyBorder="1" applyAlignment="1">
      <alignment horizontal="center" vertical="center" wrapText="1"/>
      <protection/>
    </xf>
    <xf numFmtId="0" fontId="39" fillId="0" borderId="0" xfId="0" applyFont="1" applyAlignment="1">
      <alignment/>
    </xf>
    <xf numFmtId="0" fontId="40" fillId="0" borderId="0" xfId="0" applyFont="1" applyAlignment="1">
      <alignment/>
    </xf>
    <xf numFmtId="0" fontId="40" fillId="0" borderId="27" xfId="0" applyFont="1" applyBorder="1" applyAlignment="1">
      <alignment horizontal="center"/>
    </xf>
    <xf numFmtId="0" fontId="41" fillId="0" borderId="28" xfId="219" applyFont="1" applyBorder="1" applyAlignment="1">
      <alignment horizontal="center" vertical="top" wrapText="1"/>
      <protection/>
    </xf>
    <xf numFmtId="0" fontId="41" fillId="0" borderId="29" xfId="219" applyFont="1" applyBorder="1" applyAlignment="1">
      <alignment horizontal="center" vertical="top" wrapText="1"/>
      <protection/>
    </xf>
    <xf numFmtId="0" fontId="5" fillId="66" borderId="4" xfId="290" applyFont="1" applyFill="1" applyBorder="1" applyAlignment="1">
      <alignment horizontal="center" vertical="center" wrapText="1"/>
      <protection/>
    </xf>
    <xf numFmtId="0" fontId="5" fillId="0" borderId="4" xfId="0" applyNumberFormat="1" applyFont="1" applyFill="1" applyBorder="1" applyAlignment="1">
      <alignment horizontal="center" vertical="center" wrapText="1"/>
    </xf>
    <xf numFmtId="0" fontId="5" fillId="0" borderId="25" xfId="214" applyFont="1" applyBorder="1" applyAlignment="1">
      <alignment horizontal="center" vertical="center"/>
      <protection/>
    </xf>
    <xf numFmtId="0" fontId="39" fillId="0" borderId="4" xfId="0" applyFont="1" applyBorder="1" applyAlignment="1">
      <alignment/>
    </xf>
    <xf numFmtId="0" fontId="39" fillId="0" borderId="0" xfId="0" applyFont="1" applyBorder="1" applyAlignment="1">
      <alignment/>
    </xf>
    <xf numFmtId="4" fontId="39" fillId="0" borderId="0" xfId="0" applyNumberFormat="1" applyFont="1" applyAlignment="1">
      <alignment/>
    </xf>
  </cellXfs>
  <cellStyles count="318">
    <cellStyle name="Normal" xfId="0"/>
    <cellStyle name="_2006 проект соцсферы ММГ" xfId="15"/>
    <cellStyle name="_5(1).Макат 2007 г с расш.на 18.05.06г." xfId="16"/>
    <cellStyle name="_MOL_Caspian_2005_1_3_work_2file_08-05" xfId="17"/>
    <cellStyle name="_MOL_Caspian_2005_1_3_work_file_09-05" xfId="18"/>
    <cellStyle name="_Ком. услуги" xfId="19"/>
    <cellStyle name="_ММГ СС-2007" xfId="20"/>
    <cellStyle name="_Формы финансовой отчетности МСФО за 1 quarter 2007 год" xfId="21"/>
    <cellStyle name="”ќђќ‘ћ‚›‰" xfId="22"/>
    <cellStyle name="”љ‘ђћ‚ђќќ›‰" xfId="23"/>
    <cellStyle name="„…ќ…†ќ›‰" xfId="24"/>
    <cellStyle name="‡ђѓћ‹ћ‚ћљ1" xfId="25"/>
    <cellStyle name="‡ђѓћ‹ћ‚ћљ2" xfId="26"/>
    <cellStyle name="’ћѓћ‚›‰" xfId="27"/>
    <cellStyle name="1tizedes" xfId="28"/>
    <cellStyle name="20% - Акцент1" xfId="29"/>
    <cellStyle name="20% - Акцент1 2" xfId="30"/>
    <cellStyle name="20% - Акцент2" xfId="31"/>
    <cellStyle name="20% - Акцент2 2" xfId="32"/>
    <cellStyle name="20% - Акцент3" xfId="33"/>
    <cellStyle name="20% - Акцент3 2" xfId="34"/>
    <cellStyle name="20% - Акцент4" xfId="35"/>
    <cellStyle name="20% - Акцент4 2" xfId="36"/>
    <cellStyle name="20% - Акцент5" xfId="37"/>
    <cellStyle name="20% - Акцент5 2" xfId="38"/>
    <cellStyle name="20% - Акцент6" xfId="39"/>
    <cellStyle name="20% - Акцент6 2" xfId="40"/>
    <cellStyle name="2tizedes" xfId="41"/>
    <cellStyle name="40% - Акцент1" xfId="42"/>
    <cellStyle name="40% - Акцент1 2" xfId="43"/>
    <cellStyle name="40% - Акцент2" xfId="44"/>
    <cellStyle name="40% - Акцент2 2" xfId="45"/>
    <cellStyle name="40% - Акцент3" xfId="46"/>
    <cellStyle name="40% - Акцент3 2" xfId="47"/>
    <cellStyle name="40% - Акцент4" xfId="48"/>
    <cellStyle name="40% - Акцент4 2" xfId="49"/>
    <cellStyle name="40% - Акцент5" xfId="50"/>
    <cellStyle name="40% - Акцент5 2" xfId="51"/>
    <cellStyle name="40% - Акцент6" xfId="52"/>
    <cellStyle name="40% - Акцент6 2" xfId="53"/>
    <cellStyle name="60% - Акцент1" xfId="54"/>
    <cellStyle name="60% - Акцент1 2" xfId="55"/>
    <cellStyle name="60% - Акцент2" xfId="56"/>
    <cellStyle name="60% - Акцент2 2" xfId="57"/>
    <cellStyle name="60% - Акцент3" xfId="58"/>
    <cellStyle name="60% - Акцент3 2" xfId="59"/>
    <cellStyle name="60% - Акцент4" xfId="60"/>
    <cellStyle name="60% - Акцент4 2" xfId="61"/>
    <cellStyle name="60% - Акцент5" xfId="62"/>
    <cellStyle name="60% - Акцент5 2" xfId="63"/>
    <cellStyle name="60% - Акцент6" xfId="64"/>
    <cellStyle name="60% - Акцент6 2" xfId="65"/>
    <cellStyle name="Comma [0]_laroux" xfId="66"/>
    <cellStyle name="Comma_1234" xfId="67"/>
    <cellStyle name="Currency [0]" xfId="68"/>
    <cellStyle name="Currency_laroux" xfId="69"/>
    <cellStyle name="dátumig" xfId="70"/>
    <cellStyle name="dátumtól" xfId="71"/>
    <cellStyle name="Euro" xfId="72"/>
    <cellStyle name="Ezres_Final Interpretation Cost Estimate 110707" xfId="73"/>
    <cellStyle name="hó.    ." xfId="74"/>
    <cellStyle name="hó. nap." xfId="75"/>
    <cellStyle name="hungarian_date" xfId="76"/>
    <cellStyle name="nap" xfId="77"/>
    <cellStyle name="Normal 1" xfId="78"/>
    <cellStyle name="Normal 2" xfId="79"/>
    <cellStyle name="Normal 2 3 2" xfId="80"/>
    <cellStyle name="Normal 2 3 2 2" xfId="81"/>
    <cellStyle name="Normal 3" xfId="82"/>
    <cellStyle name="Normal 3 2" xfId="83"/>
    <cellStyle name="Normal_1234" xfId="84"/>
    <cellStyle name="Normál_2007WP" xfId="85"/>
    <cellStyle name="Normal_Leány_KonszSzámlatükör_verz_00" xfId="86"/>
    <cellStyle name="Normal1" xfId="87"/>
    <cellStyle name="piw#" xfId="88"/>
    <cellStyle name="piw%" xfId="89"/>
    <cellStyle name="Price_Body" xfId="90"/>
    <cellStyle name="SAS FM Client calculated data cell (data entry table)" xfId="91"/>
    <cellStyle name="SAS FM Client calculated data cell (data entry table) 2" xfId="92"/>
    <cellStyle name="SAS FM Client calculated data cell (read only table)" xfId="93"/>
    <cellStyle name="SAS FM Client calculated data cell (read only table) 2" xfId="94"/>
    <cellStyle name="SAS FM Column drillable header" xfId="95"/>
    <cellStyle name="SAS FM Column drillable header 2" xfId="96"/>
    <cellStyle name="SAS FM Column header" xfId="97"/>
    <cellStyle name="SAS FM Column header 2" xfId="98"/>
    <cellStyle name="SAS FM Drill path" xfId="99"/>
    <cellStyle name="SAS FM Invalid data cell" xfId="100"/>
    <cellStyle name="SAS FM Invalid data cell 2" xfId="101"/>
    <cellStyle name="SAS FM Read-only data cell (data entry table)" xfId="102"/>
    <cellStyle name="SAS FM Read-only data cell (data entry table) 2" xfId="103"/>
    <cellStyle name="SAS FM Read-only data cell (data entry table) 3" xfId="104"/>
    <cellStyle name="SAS FM Read-only data cell (read-only table)" xfId="105"/>
    <cellStyle name="SAS FM Read-only data cell (read-only table) 2" xfId="106"/>
    <cellStyle name="SAS FM Read-only data cell (read-only table) 3" xfId="107"/>
    <cellStyle name="SAS FM Read-only data cell (read-only table) 4" xfId="108"/>
    <cellStyle name="SAS FM Row drillable header" xfId="109"/>
    <cellStyle name="SAS FM Row drillable header 2" xfId="110"/>
    <cellStyle name="SAS FM Row header" xfId="111"/>
    <cellStyle name="SAS FM Row header 2" xfId="112"/>
    <cellStyle name="SAS FM Slicers" xfId="113"/>
    <cellStyle name="SAS FM Slicers 2" xfId="114"/>
    <cellStyle name="SAS FM Slicers_Лист3" xfId="115"/>
    <cellStyle name="SAS FM Writeable data cell" xfId="116"/>
    <cellStyle name="SAS FM Writeable data cell 2" xfId="117"/>
    <cellStyle name="Standard_RAZ_01" xfId="118"/>
    <cellStyle name="Style 1" xfId="119"/>
    <cellStyle name="Акцент1" xfId="120"/>
    <cellStyle name="Акцент1 2" xfId="121"/>
    <cellStyle name="Акцент2" xfId="122"/>
    <cellStyle name="Акцент2 2" xfId="123"/>
    <cellStyle name="Акцент3" xfId="124"/>
    <cellStyle name="Акцент3 2" xfId="125"/>
    <cellStyle name="Акцент4" xfId="126"/>
    <cellStyle name="Акцент4 2" xfId="127"/>
    <cellStyle name="Акцент5" xfId="128"/>
    <cellStyle name="Акцент5 2" xfId="129"/>
    <cellStyle name="Акцент6" xfId="130"/>
    <cellStyle name="Акцент6 2" xfId="131"/>
    <cellStyle name="Беззащитный" xfId="132"/>
    <cellStyle name="Ввод " xfId="133"/>
    <cellStyle name="Ввод  2" xfId="134"/>
    <cellStyle name="Вывод" xfId="135"/>
    <cellStyle name="Вывод 2" xfId="136"/>
    <cellStyle name="Вычисление" xfId="137"/>
    <cellStyle name="Вычисление 2" xfId="138"/>
    <cellStyle name="Currency" xfId="139"/>
    <cellStyle name="Currency [0]" xfId="140"/>
    <cellStyle name="Денежный 2" xfId="141"/>
    <cellStyle name="Денежный 2 2" xfId="142"/>
    <cellStyle name="Денежный 2 3" xfId="143"/>
    <cellStyle name="Денежный 3" xfId="144"/>
    <cellStyle name="Денежный 4" xfId="145"/>
    <cellStyle name="Денежный 4 2" xfId="146"/>
    <cellStyle name="Денежный 5" xfId="147"/>
    <cellStyle name="Денежный 5 2" xfId="148"/>
    <cellStyle name="Денежный 5 2 2" xfId="149"/>
    <cellStyle name="Денежный 5 3" xfId="150"/>
    <cellStyle name="Денежный 5 3 2" xfId="151"/>
    <cellStyle name="Денежный 5 4" xfId="152"/>
    <cellStyle name="Денежный 5 4 2" xfId="153"/>
    <cellStyle name="Денежный 5 5" xfId="154"/>
    <cellStyle name="Денежный 5 5 2" xfId="155"/>
    <cellStyle name="Денежный 5 6" xfId="156"/>
    <cellStyle name="Денежный 5 6 2" xfId="157"/>
    <cellStyle name="Денежный 5 7" xfId="158"/>
    <cellStyle name="Денежный 6" xfId="159"/>
    <cellStyle name="Денежный 6 2" xfId="160"/>
    <cellStyle name="Заголовок 1" xfId="161"/>
    <cellStyle name="Заголовок 1 2" xfId="162"/>
    <cellStyle name="Заголовок 2" xfId="163"/>
    <cellStyle name="Заголовок 2 2" xfId="164"/>
    <cellStyle name="Заголовок 3" xfId="165"/>
    <cellStyle name="Заголовок 3 2" xfId="166"/>
    <cellStyle name="Заголовок 4" xfId="167"/>
    <cellStyle name="Заголовок 4 2" xfId="168"/>
    <cellStyle name="Защитный" xfId="169"/>
    <cellStyle name="Итог" xfId="170"/>
    <cellStyle name="Итог 2" xfId="171"/>
    <cellStyle name="КАНДАГАЧ тел3-33-96" xfId="172"/>
    <cellStyle name="Контрольная ячейка" xfId="173"/>
    <cellStyle name="Контрольная ячейка 2" xfId="174"/>
    <cellStyle name="Название" xfId="175"/>
    <cellStyle name="Название 2" xfId="176"/>
    <cellStyle name="Нейтральный" xfId="177"/>
    <cellStyle name="Нейтральный 2" xfId="178"/>
    <cellStyle name="Обычный 10" xfId="179"/>
    <cellStyle name="Обычный 10 2" xfId="180"/>
    <cellStyle name="Обычный 10 3" xfId="181"/>
    <cellStyle name="Обычный 11" xfId="182"/>
    <cellStyle name="Обычный 12" xfId="183"/>
    <cellStyle name="Обычный 13" xfId="184"/>
    <cellStyle name="Обычный 14" xfId="185"/>
    <cellStyle name="Обычный 14 2" xfId="186"/>
    <cellStyle name="Обычный 15" xfId="187"/>
    <cellStyle name="Обычный 15 2" xfId="188"/>
    <cellStyle name="Обычный 15 2 2" xfId="189"/>
    <cellStyle name="Обычный 15 3" xfId="190"/>
    <cellStyle name="Обычный 15 3 2" xfId="191"/>
    <cellStyle name="Обычный 15 4" xfId="192"/>
    <cellStyle name="Обычный 15 4 2" xfId="193"/>
    <cellStyle name="Обычный 15 5" xfId="194"/>
    <cellStyle name="Обычный 15 5 2" xfId="195"/>
    <cellStyle name="Обычный 15 6" xfId="196"/>
    <cellStyle name="Обычный 15 6 2" xfId="197"/>
    <cellStyle name="Обычный 15 6 2 2" xfId="198"/>
    <cellStyle name="Обычный 15 6 3" xfId="199"/>
    <cellStyle name="Обычный 15 7" xfId="200"/>
    <cellStyle name="Обычный 15 7 2" xfId="201"/>
    <cellStyle name="Обычный 15 8" xfId="202"/>
    <cellStyle name="Обычный 16" xfId="203"/>
    <cellStyle name="Обычный 16 2" xfId="204"/>
    <cellStyle name="Обычный 17" xfId="205"/>
    <cellStyle name="Обычный 17 2" xfId="206"/>
    <cellStyle name="Обычный 18" xfId="207"/>
    <cellStyle name="Обычный 19" xfId="208"/>
    <cellStyle name="Обычный 19 2" xfId="209"/>
    <cellStyle name="Обычный 19 3" xfId="210"/>
    <cellStyle name="Обычный 2" xfId="211"/>
    <cellStyle name="Обычный 2 2" xfId="212"/>
    <cellStyle name="Обычный 2 2 2" xfId="213"/>
    <cellStyle name="Обычный 2 2 2 2" xfId="214"/>
    <cellStyle name="Обычный 2 2 3" xfId="215"/>
    <cellStyle name="Обычный 2 2 4" xfId="216"/>
    <cellStyle name="Обычный 2 3" xfId="217"/>
    <cellStyle name="Обычный 2 4" xfId="218"/>
    <cellStyle name="Обычный 2 5" xfId="219"/>
    <cellStyle name="Обычный 2 6" xfId="220"/>
    <cellStyle name="Обычный 2_План ГЗ на 2011г  первочередные " xfId="221"/>
    <cellStyle name="Обычный 20" xfId="222"/>
    <cellStyle name="Обычный 20 2" xfId="223"/>
    <cellStyle name="Обычный 21" xfId="224"/>
    <cellStyle name="Обычный 21 2" xfId="225"/>
    <cellStyle name="Обычный 22" xfId="226"/>
    <cellStyle name="Обычный 23" xfId="227"/>
    <cellStyle name="Обычный 23 2" xfId="228"/>
    <cellStyle name="Обычный 24" xfId="229"/>
    <cellStyle name="Обычный 24 2" xfId="230"/>
    <cellStyle name="Обычный 25" xfId="231"/>
    <cellStyle name="Обычный 26" xfId="232"/>
    <cellStyle name="Обычный 27" xfId="233"/>
    <cellStyle name="Обычный 27 2" xfId="234"/>
    <cellStyle name="Обычный 28" xfId="235"/>
    <cellStyle name="Обычный 28 2" xfId="236"/>
    <cellStyle name="Обычный 29" xfId="237"/>
    <cellStyle name="Обычный 29 2" xfId="238"/>
    <cellStyle name="Обычный 3" xfId="239"/>
    <cellStyle name="Обычный 3 2" xfId="240"/>
    <cellStyle name="Обычный 3 3" xfId="241"/>
    <cellStyle name="Обычный 3 4" xfId="242"/>
    <cellStyle name="Обычный 30" xfId="243"/>
    <cellStyle name="Обычный 30 2" xfId="244"/>
    <cellStyle name="Обычный 31" xfId="245"/>
    <cellStyle name="Обычный 32" xfId="246"/>
    <cellStyle name="Обычный 33" xfId="247"/>
    <cellStyle name="Обычный 33 2" xfId="248"/>
    <cellStyle name="Обычный 34" xfId="249"/>
    <cellStyle name="Обычный 35" xfId="250"/>
    <cellStyle name="Обычный 36" xfId="251"/>
    <cellStyle name="Обычный 37" xfId="252"/>
    <cellStyle name="Обычный 38" xfId="253"/>
    <cellStyle name="Обычный 39" xfId="254"/>
    <cellStyle name="Обычный 4" xfId="255"/>
    <cellStyle name="Обычный 4 2" xfId="256"/>
    <cellStyle name="Обычный 4 3" xfId="257"/>
    <cellStyle name="Обычный 4 4" xfId="258"/>
    <cellStyle name="Обычный 40" xfId="259"/>
    <cellStyle name="Обычный 41" xfId="260"/>
    <cellStyle name="Обычный 41 2" xfId="261"/>
    <cellStyle name="Обычный 42" xfId="262"/>
    <cellStyle name="Обычный 42 2" xfId="263"/>
    <cellStyle name="Обычный 43" xfId="264"/>
    <cellStyle name="Обычный 43 2" xfId="265"/>
    <cellStyle name="Обычный 44" xfId="266"/>
    <cellStyle name="Обычный 44 2" xfId="267"/>
    <cellStyle name="Обычный 45" xfId="268"/>
    <cellStyle name="Обычный 45 2" xfId="269"/>
    <cellStyle name="Обычный 46" xfId="270"/>
    <cellStyle name="Обычный 46 2" xfId="271"/>
    <cellStyle name="Обычный 47" xfId="272"/>
    <cellStyle name="Обычный 47 2" xfId="273"/>
    <cellStyle name="Обычный 48" xfId="274"/>
    <cellStyle name="Обычный 5" xfId="275"/>
    <cellStyle name="Обычный 5 2" xfId="276"/>
    <cellStyle name="Обычный 5 3" xfId="277"/>
    <cellStyle name="Обычный 6" xfId="278"/>
    <cellStyle name="Обычный 6 2" xfId="279"/>
    <cellStyle name="Обычный 6 3" xfId="280"/>
    <cellStyle name="Обычный 6 4" xfId="281"/>
    <cellStyle name="Обычный 6 5" xfId="282"/>
    <cellStyle name="Обычный 7" xfId="283"/>
    <cellStyle name="Обычный 7 2" xfId="284"/>
    <cellStyle name="Обычный 8" xfId="285"/>
    <cellStyle name="Обычный 8 2" xfId="286"/>
    <cellStyle name="Обычный 9" xfId="287"/>
    <cellStyle name="Обычный 9 2" xfId="288"/>
    <cellStyle name="Обычный 9 3" xfId="289"/>
    <cellStyle name="Обычный_Лист2" xfId="290"/>
    <cellStyle name="Обычный_Производственная программа на 2006 год ДОТиОС АО РД КМГ" xfId="291"/>
    <cellStyle name="Плохой" xfId="292"/>
    <cellStyle name="Плохой 2" xfId="293"/>
    <cellStyle name="Пояснение" xfId="294"/>
    <cellStyle name="Пояснение 2" xfId="295"/>
    <cellStyle name="Примечание" xfId="296"/>
    <cellStyle name="Примечание 2" xfId="297"/>
    <cellStyle name="Percent" xfId="298"/>
    <cellStyle name="Процентный 2" xfId="299"/>
    <cellStyle name="Связанная ячейка" xfId="300"/>
    <cellStyle name="Связанная ячейка 2" xfId="301"/>
    <cellStyle name="Стиль 1" xfId="302"/>
    <cellStyle name="Стиль 1 2" xfId="303"/>
    <cellStyle name="Стиль 1 3" xfId="304"/>
    <cellStyle name="Стиль 1 4" xfId="305"/>
    <cellStyle name="Стиль_названий" xfId="306"/>
    <cellStyle name="Текст предупреждения" xfId="307"/>
    <cellStyle name="Текст предупреждения 2" xfId="308"/>
    <cellStyle name="Тысячи [0]_3Com" xfId="309"/>
    <cellStyle name="Тысячи_3Com" xfId="310"/>
    <cellStyle name="Comma" xfId="311"/>
    <cellStyle name="Comma [0]" xfId="312"/>
    <cellStyle name="Финансовый 2" xfId="313"/>
    <cellStyle name="Финансовый 2 2" xfId="314"/>
    <cellStyle name="Финансовый 2 3" xfId="315"/>
    <cellStyle name="Финансовый 3" xfId="316"/>
    <cellStyle name="Финансовый 3 2" xfId="317"/>
    <cellStyle name="Финансовый 3 3" xfId="318"/>
    <cellStyle name="Финансовый 3 4" xfId="319"/>
    <cellStyle name="Финансовый 4" xfId="320"/>
    <cellStyle name="Финансовый 4 2" xfId="321"/>
    <cellStyle name="Финансовый 5" xfId="322"/>
    <cellStyle name="Финансовый 5 2" xfId="323"/>
    <cellStyle name="Финансовый 5 3" xfId="324"/>
    <cellStyle name="Финансовый 6" xfId="325"/>
    <cellStyle name="Финансовый 6 2" xfId="326"/>
    <cellStyle name="Финансовый 7" xfId="327"/>
    <cellStyle name="Финансовый 8" xfId="328"/>
    <cellStyle name="Хороший" xfId="329"/>
    <cellStyle name="Хороший 2" xfId="330"/>
    <cellStyle name="Џђћ–…ќ’ќ›‰" xfId="33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72"/>
  <sheetViews>
    <sheetView tabSelected="1" zoomScale="70" zoomScaleNormal="70" zoomScalePageLayoutView="0" workbookViewId="0" topLeftCell="A1">
      <selection activeCell="A32" sqref="A32"/>
    </sheetView>
  </sheetViews>
  <sheetFormatPr defaultColWidth="9.140625" defaultRowHeight="15"/>
  <cols>
    <col min="1" max="3" width="9.140625" style="65" customWidth="1"/>
    <col min="4" max="4" width="24.421875" style="65" customWidth="1"/>
    <col min="5" max="5" width="26.7109375" style="65" customWidth="1"/>
    <col min="6" max="6" width="23.8515625" style="65" customWidth="1"/>
    <col min="7" max="7" width="31.140625" style="65" customWidth="1"/>
    <col min="8" max="8" width="32.00390625" style="65" customWidth="1"/>
    <col min="9" max="9" width="33.00390625" style="65" customWidth="1"/>
    <col min="10" max="10" width="32.00390625" style="65" customWidth="1"/>
    <col min="11" max="12" width="9.140625" style="65" customWidth="1"/>
    <col min="13" max="13" width="11.421875" style="65" customWidth="1"/>
    <col min="14" max="14" width="11.8515625" style="65" customWidth="1"/>
    <col min="15" max="15" width="10.57421875" style="65" customWidth="1"/>
    <col min="16" max="16" width="12.28125" style="65" customWidth="1"/>
    <col min="17" max="17" width="9.140625" style="65" customWidth="1"/>
    <col min="18" max="18" width="14.8515625" style="65" customWidth="1"/>
    <col min="19" max="19" width="31.28125" style="65" customWidth="1"/>
    <col min="20" max="22" width="9.140625" style="65" customWidth="1"/>
    <col min="23" max="23" width="14.57421875" style="65" customWidth="1"/>
    <col min="24" max="24" width="19.421875" style="65" customWidth="1"/>
    <col min="25" max="25" width="18.00390625" style="65" customWidth="1"/>
    <col min="26" max="26" width="6.57421875" style="65" customWidth="1"/>
    <col min="27" max="16384" width="9.140625" style="65" customWidth="1"/>
  </cols>
  <sheetData>
    <row r="1" ht="15">
      <c r="X1" s="66" t="s">
        <v>32</v>
      </c>
    </row>
    <row r="2" ht="15">
      <c r="X2" s="66" t="s">
        <v>287</v>
      </c>
    </row>
    <row r="4" spans="2:28" ht="15">
      <c r="B4" s="67" t="s">
        <v>286</v>
      </c>
      <c r="C4" s="67"/>
      <c r="D4" s="67"/>
      <c r="E4" s="67"/>
      <c r="F4" s="67"/>
      <c r="G4" s="67"/>
      <c r="H4" s="67"/>
      <c r="I4" s="67"/>
      <c r="J4" s="67"/>
      <c r="K4" s="67"/>
      <c r="L4" s="67"/>
      <c r="M4" s="67"/>
      <c r="N4" s="67"/>
      <c r="O4" s="67"/>
      <c r="P4" s="67"/>
      <c r="Q4" s="67"/>
      <c r="R4" s="67"/>
      <c r="S4" s="67"/>
      <c r="T4" s="67"/>
      <c r="U4" s="67"/>
      <c r="V4" s="67"/>
      <c r="W4" s="67"/>
      <c r="X4" s="67"/>
      <c r="Y4" s="67"/>
      <c r="Z4" s="67"/>
      <c r="AA4" s="67"/>
      <c r="AB4" s="67"/>
    </row>
    <row r="5" spans="1:28" ht="115.5" thickBot="1">
      <c r="A5" s="7"/>
      <c r="B5" s="5" t="s">
        <v>0</v>
      </c>
      <c r="C5" s="5" t="s">
        <v>1</v>
      </c>
      <c r="D5" s="2" t="s">
        <v>2</v>
      </c>
      <c r="E5" s="5" t="s">
        <v>3</v>
      </c>
      <c r="F5" s="5" t="s">
        <v>4</v>
      </c>
      <c r="G5" s="5" t="s">
        <v>5</v>
      </c>
      <c r="H5" s="5" t="s">
        <v>6</v>
      </c>
      <c r="I5" s="5" t="s">
        <v>7</v>
      </c>
      <c r="J5" s="5" t="s">
        <v>8</v>
      </c>
      <c r="K5" s="5" t="s">
        <v>9</v>
      </c>
      <c r="L5" s="5" t="s">
        <v>10</v>
      </c>
      <c r="M5" s="5" t="s">
        <v>11</v>
      </c>
      <c r="N5" s="5" t="s">
        <v>12</v>
      </c>
      <c r="O5" s="5" t="s">
        <v>13</v>
      </c>
      <c r="P5" s="5" t="s">
        <v>14</v>
      </c>
      <c r="Q5" s="5" t="s">
        <v>15</v>
      </c>
      <c r="R5" s="5" t="s">
        <v>16</v>
      </c>
      <c r="S5" s="3" t="s">
        <v>17</v>
      </c>
      <c r="T5" s="3" t="s">
        <v>18</v>
      </c>
      <c r="U5" s="3" t="s">
        <v>19</v>
      </c>
      <c r="V5" s="4" t="s">
        <v>20</v>
      </c>
      <c r="W5" s="5" t="s">
        <v>21</v>
      </c>
      <c r="X5" s="5" t="s">
        <v>22</v>
      </c>
      <c r="Y5" s="5" t="s">
        <v>23</v>
      </c>
      <c r="Z5" s="5" t="s">
        <v>24</v>
      </c>
      <c r="AA5" s="5" t="s">
        <v>25</v>
      </c>
      <c r="AB5" s="5" t="s">
        <v>26</v>
      </c>
    </row>
    <row r="6" spans="1:28" ht="15">
      <c r="A6" s="7"/>
      <c r="B6" s="68">
        <v>1</v>
      </c>
      <c r="C6" s="69">
        <v>2</v>
      </c>
      <c r="D6" s="69">
        <v>3</v>
      </c>
      <c r="E6" s="69">
        <v>4</v>
      </c>
      <c r="F6" s="69"/>
      <c r="G6" s="69">
        <v>5</v>
      </c>
      <c r="H6" s="69"/>
      <c r="I6" s="69">
        <v>6</v>
      </c>
      <c r="J6" s="69"/>
      <c r="K6" s="69">
        <v>7</v>
      </c>
      <c r="L6" s="69">
        <v>8</v>
      </c>
      <c r="M6" s="69">
        <v>9</v>
      </c>
      <c r="N6" s="69">
        <v>10</v>
      </c>
      <c r="O6" s="69">
        <v>11</v>
      </c>
      <c r="P6" s="69">
        <v>12</v>
      </c>
      <c r="Q6" s="69">
        <v>13</v>
      </c>
      <c r="R6" s="69">
        <v>14</v>
      </c>
      <c r="S6" s="69">
        <v>15</v>
      </c>
      <c r="T6" s="69">
        <v>16</v>
      </c>
      <c r="U6" s="69">
        <v>17</v>
      </c>
      <c r="V6" s="69">
        <v>18</v>
      </c>
      <c r="W6" s="69">
        <v>19</v>
      </c>
      <c r="X6" s="69">
        <v>20</v>
      </c>
      <c r="Y6" s="69">
        <v>21</v>
      </c>
      <c r="Z6" s="69">
        <v>22</v>
      </c>
      <c r="AA6" s="69">
        <v>23</v>
      </c>
      <c r="AB6" s="69">
        <v>24</v>
      </c>
    </row>
    <row r="7" spans="1:28" ht="15">
      <c r="A7" s="7"/>
      <c r="B7" s="6" t="s">
        <v>29</v>
      </c>
      <c r="C7" s="5"/>
      <c r="D7" s="2"/>
      <c r="E7" s="5"/>
      <c r="F7" s="5"/>
      <c r="G7" s="5"/>
      <c r="H7" s="5"/>
      <c r="I7" s="5"/>
      <c r="J7" s="5"/>
      <c r="K7" s="5"/>
      <c r="L7" s="5"/>
      <c r="M7" s="5"/>
      <c r="N7" s="5"/>
      <c r="O7" s="5"/>
      <c r="P7" s="5"/>
      <c r="Q7" s="5"/>
      <c r="R7" s="5"/>
      <c r="S7" s="3"/>
      <c r="T7" s="3"/>
      <c r="U7" s="3"/>
      <c r="V7" s="4"/>
      <c r="W7" s="5"/>
      <c r="X7" s="5"/>
      <c r="Y7" s="5"/>
      <c r="Z7" s="5"/>
      <c r="AA7" s="5"/>
      <c r="AB7" s="5"/>
    </row>
    <row r="8" spans="1:28" ht="15">
      <c r="A8" s="7"/>
      <c r="B8" s="6" t="s">
        <v>44</v>
      </c>
      <c r="C8" s="5"/>
      <c r="D8" s="2"/>
      <c r="E8" s="5"/>
      <c r="F8" s="5"/>
      <c r="G8" s="38"/>
      <c r="H8" s="38"/>
      <c r="I8" s="38"/>
      <c r="J8" s="38"/>
      <c r="K8" s="5"/>
      <c r="L8" s="5"/>
      <c r="M8" s="5"/>
      <c r="N8" s="5"/>
      <c r="O8" s="5"/>
      <c r="P8" s="5"/>
      <c r="Q8" s="5"/>
      <c r="R8" s="5"/>
      <c r="S8" s="3"/>
      <c r="T8" s="3"/>
      <c r="U8" s="3"/>
      <c r="V8" s="4"/>
      <c r="W8" s="5"/>
      <c r="X8" s="5"/>
      <c r="Y8" s="5"/>
      <c r="Z8" s="38"/>
      <c r="AA8" s="5"/>
      <c r="AB8" s="5"/>
    </row>
    <row r="9" spans="1:28" ht="51">
      <c r="A9" s="7" t="s">
        <v>38</v>
      </c>
      <c r="B9" s="25" t="s">
        <v>65</v>
      </c>
      <c r="C9" s="27" t="s">
        <v>33</v>
      </c>
      <c r="D9" s="36" t="s">
        <v>48</v>
      </c>
      <c r="E9" s="36" t="s">
        <v>49</v>
      </c>
      <c r="F9" s="36" t="s">
        <v>50</v>
      </c>
      <c r="G9" s="24" t="s">
        <v>51</v>
      </c>
      <c r="H9" s="24" t="s">
        <v>52</v>
      </c>
      <c r="I9" s="43" t="s">
        <v>66</v>
      </c>
      <c r="J9" s="43" t="s">
        <v>67</v>
      </c>
      <c r="K9" s="43" t="s">
        <v>34</v>
      </c>
      <c r="L9" s="20">
        <v>50</v>
      </c>
      <c r="M9" s="43">
        <v>710000000</v>
      </c>
      <c r="N9" s="29" t="s">
        <v>68</v>
      </c>
      <c r="O9" s="20" t="s">
        <v>69</v>
      </c>
      <c r="P9" s="29" t="s">
        <v>36</v>
      </c>
      <c r="Q9" s="20" t="s">
        <v>45</v>
      </c>
      <c r="R9" s="44" t="s">
        <v>70</v>
      </c>
      <c r="S9" s="20" t="s">
        <v>71</v>
      </c>
      <c r="T9" s="45">
        <v>796</v>
      </c>
      <c r="U9" s="45" t="s">
        <v>56</v>
      </c>
      <c r="V9" s="46">
        <v>1</v>
      </c>
      <c r="W9" s="47">
        <v>65000000</v>
      </c>
      <c r="X9" s="47">
        <v>65000000</v>
      </c>
      <c r="Y9" s="47">
        <f>X9*1.12</f>
        <v>72800000</v>
      </c>
      <c r="Z9" s="20"/>
      <c r="AA9" s="48">
        <v>2013</v>
      </c>
      <c r="AB9" s="28"/>
    </row>
    <row r="10" spans="1:28" ht="102">
      <c r="A10" s="7" t="s">
        <v>81</v>
      </c>
      <c r="B10" s="25" t="s">
        <v>82</v>
      </c>
      <c r="C10" s="27" t="s">
        <v>33</v>
      </c>
      <c r="D10" s="22" t="s">
        <v>83</v>
      </c>
      <c r="E10" s="22" t="s">
        <v>84</v>
      </c>
      <c r="F10" s="22" t="s">
        <v>85</v>
      </c>
      <c r="G10" s="22" t="s">
        <v>86</v>
      </c>
      <c r="H10" s="22" t="s">
        <v>87</v>
      </c>
      <c r="I10" s="21"/>
      <c r="J10" s="22"/>
      <c r="K10" s="22" t="s">
        <v>34</v>
      </c>
      <c r="L10" s="28">
        <v>0</v>
      </c>
      <c r="M10" s="1">
        <v>710000000</v>
      </c>
      <c r="N10" s="23" t="s">
        <v>35</v>
      </c>
      <c r="O10" s="20" t="s">
        <v>88</v>
      </c>
      <c r="P10" s="22" t="s">
        <v>57</v>
      </c>
      <c r="Q10" s="28" t="s">
        <v>45</v>
      </c>
      <c r="R10" s="44" t="s">
        <v>89</v>
      </c>
      <c r="S10" s="20" t="s">
        <v>46</v>
      </c>
      <c r="T10" s="28">
        <v>796</v>
      </c>
      <c r="U10" s="28" t="s">
        <v>90</v>
      </c>
      <c r="V10" s="53">
        <v>11</v>
      </c>
      <c r="W10" s="54">
        <v>2016000</v>
      </c>
      <c r="X10" s="54">
        <f aca="true" t="shared" si="0" ref="X10:X19">W10*V10</f>
        <v>22176000</v>
      </c>
      <c r="Y10" s="54">
        <f aca="true" t="shared" si="1" ref="Y10:Y19">X10*1.12</f>
        <v>24837120.000000004</v>
      </c>
      <c r="Z10" s="28"/>
      <c r="AA10" s="55">
        <v>2013</v>
      </c>
      <c r="AB10" s="20"/>
    </row>
    <row r="11" spans="1:28" ht="102">
      <c r="A11" s="7" t="s">
        <v>81</v>
      </c>
      <c r="B11" s="25" t="s">
        <v>91</v>
      </c>
      <c r="C11" s="27" t="s">
        <v>33</v>
      </c>
      <c r="D11" s="22" t="s">
        <v>92</v>
      </c>
      <c r="E11" s="22" t="s">
        <v>93</v>
      </c>
      <c r="F11" s="22" t="s">
        <v>94</v>
      </c>
      <c r="G11" s="22" t="s">
        <v>95</v>
      </c>
      <c r="H11" s="22" t="s">
        <v>96</v>
      </c>
      <c r="I11" s="21"/>
      <c r="J11" s="22"/>
      <c r="K11" s="22" t="s">
        <v>34</v>
      </c>
      <c r="L11" s="28">
        <v>0</v>
      </c>
      <c r="M11" s="1">
        <v>710000000</v>
      </c>
      <c r="N11" s="23" t="s">
        <v>35</v>
      </c>
      <c r="O11" s="20" t="s">
        <v>88</v>
      </c>
      <c r="P11" s="22" t="s">
        <v>57</v>
      </c>
      <c r="Q11" s="28" t="s">
        <v>45</v>
      </c>
      <c r="R11" s="44" t="s">
        <v>89</v>
      </c>
      <c r="S11" s="20" t="s">
        <v>46</v>
      </c>
      <c r="T11" s="28">
        <v>796</v>
      </c>
      <c r="U11" s="28" t="s">
        <v>90</v>
      </c>
      <c r="V11" s="53">
        <v>12</v>
      </c>
      <c r="W11" s="54">
        <v>433440</v>
      </c>
      <c r="X11" s="54">
        <f t="shared" si="0"/>
        <v>5201280</v>
      </c>
      <c r="Y11" s="54">
        <f t="shared" si="1"/>
        <v>5825433.600000001</v>
      </c>
      <c r="Z11" s="28"/>
      <c r="AA11" s="55">
        <v>2013</v>
      </c>
      <c r="AB11" s="20"/>
    </row>
    <row r="12" spans="1:28" ht="102">
      <c r="A12" s="7" t="s">
        <v>81</v>
      </c>
      <c r="B12" s="25" t="s">
        <v>153</v>
      </c>
      <c r="C12" s="27" t="s">
        <v>33</v>
      </c>
      <c r="D12" s="22" t="s">
        <v>154</v>
      </c>
      <c r="E12" s="22" t="s">
        <v>155</v>
      </c>
      <c r="F12" s="22" t="s">
        <v>156</v>
      </c>
      <c r="G12" s="22" t="s">
        <v>157</v>
      </c>
      <c r="H12" s="22" t="s">
        <v>158</v>
      </c>
      <c r="I12" s="21" t="s">
        <v>159</v>
      </c>
      <c r="J12" s="22" t="s">
        <v>160</v>
      </c>
      <c r="K12" s="22" t="s">
        <v>161</v>
      </c>
      <c r="L12" s="28">
        <v>52</v>
      </c>
      <c r="M12" s="1">
        <v>710000000</v>
      </c>
      <c r="N12" s="23" t="s">
        <v>35</v>
      </c>
      <c r="O12" s="20" t="s">
        <v>69</v>
      </c>
      <c r="P12" s="22" t="s">
        <v>57</v>
      </c>
      <c r="Q12" s="28" t="s">
        <v>45</v>
      </c>
      <c r="R12" s="44" t="s">
        <v>89</v>
      </c>
      <c r="S12" s="20" t="s">
        <v>162</v>
      </c>
      <c r="T12" s="28">
        <v>839</v>
      </c>
      <c r="U12" s="28" t="s">
        <v>163</v>
      </c>
      <c r="V12" s="53">
        <v>8</v>
      </c>
      <c r="W12" s="54">
        <v>19586</v>
      </c>
      <c r="X12" s="54">
        <f t="shared" si="0"/>
        <v>156688</v>
      </c>
      <c r="Y12" s="54">
        <f t="shared" si="1"/>
        <v>175490.56000000003</v>
      </c>
      <c r="Z12" s="28" t="s">
        <v>164</v>
      </c>
      <c r="AA12" s="55">
        <v>2013</v>
      </c>
      <c r="AB12" s="20"/>
    </row>
    <row r="13" spans="1:28" ht="102">
      <c r="A13" s="7" t="s">
        <v>81</v>
      </c>
      <c r="B13" s="25" t="s">
        <v>165</v>
      </c>
      <c r="C13" s="27" t="s">
        <v>33</v>
      </c>
      <c r="D13" s="22" t="s">
        <v>154</v>
      </c>
      <c r="E13" s="22" t="s">
        <v>155</v>
      </c>
      <c r="F13" s="22" t="s">
        <v>156</v>
      </c>
      <c r="G13" s="22" t="s">
        <v>157</v>
      </c>
      <c r="H13" s="22" t="s">
        <v>158</v>
      </c>
      <c r="I13" s="21" t="s">
        <v>166</v>
      </c>
      <c r="J13" s="22" t="s">
        <v>167</v>
      </c>
      <c r="K13" s="22" t="s">
        <v>161</v>
      </c>
      <c r="L13" s="28">
        <v>52</v>
      </c>
      <c r="M13" s="1">
        <v>710000000</v>
      </c>
      <c r="N13" s="23" t="s">
        <v>35</v>
      </c>
      <c r="O13" s="20" t="s">
        <v>69</v>
      </c>
      <c r="P13" s="22" t="s">
        <v>57</v>
      </c>
      <c r="Q13" s="28" t="s">
        <v>45</v>
      </c>
      <c r="R13" s="44" t="s">
        <v>89</v>
      </c>
      <c r="S13" s="20" t="s">
        <v>162</v>
      </c>
      <c r="T13" s="28">
        <v>839</v>
      </c>
      <c r="U13" s="28" t="s">
        <v>163</v>
      </c>
      <c r="V13" s="53">
        <v>6</v>
      </c>
      <c r="W13" s="54">
        <v>19586</v>
      </c>
      <c r="X13" s="54">
        <f t="shared" si="0"/>
        <v>117516</v>
      </c>
      <c r="Y13" s="54">
        <f t="shared" si="1"/>
        <v>131617.92</v>
      </c>
      <c r="Z13" s="28" t="s">
        <v>164</v>
      </c>
      <c r="AA13" s="55">
        <v>2013</v>
      </c>
      <c r="AB13" s="20"/>
    </row>
    <row r="14" spans="1:28" ht="102">
      <c r="A14" s="7" t="s">
        <v>81</v>
      </c>
      <c r="B14" s="25" t="s">
        <v>168</v>
      </c>
      <c r="C14" s="27" t="s">
        <v>33</v>
      </c>
      <c r="D14" s="22" t="s">
        <v>154</v>
      </c>
      <c r="E14" s="22" t="s">
        <v>155</v>
      </c>
      <c r="F14" s="22" t="s">
        <v>156</v>
      </c>
      <c r="G14" s="22" t="s">
        <v>157</v>
      </c>
      <c r="H14" s="22" t="s">
        <v>158</v>
      </c>
      <c r="I14" s="21" t="s">
        <v>169</v>
      </c>
      <c r="J14" s="22" t="s">
        <v>170</v>
      </c>
      <c r="K14" s="22" t="s">
        <v>161</v>
      </c>
      <c r="L14" s="28">
        <v>52</v>
      </c>
      <c r="M14" s="1">
        <v>710000000</v>
      </c>
      <c r="N14" s="23" t="s">
        <v>35</v>
      </c>
      <c r="O14" s="20" t="s">
        <v>69</v>
      </c>
      <c r="P14" s="22" t="s">
        <v>57</v>
      </c>
      <c r="Q14" s="28" t="s">
        <v>45</v>
      </c>
      <c r="R14" s="44" t="s">
        <v>89</v>
      </c>
      <c r="S14" s="20" t="s">
        <v>162</v>
      </c>
      <c r="T14" s="28">
        <v>839</v>
      </c>
      <c r="U14" s="28" t="s">
        <v>163</v>
      </c>
      <c r="V14" s="53">
        <v>6</v>
      </c>
      <c r="W14" s="54">
        <v>19586</v>
      </c>
      <c r="X14" s="54">
        <f t="shared" si="0"/>
        <v>117516</v>
      </c>
      <c r="Y14" s="54">
        <f t="shared" si="1"/>
        <v>131617.92</v>
      </c>
      <c r="Z14" s="28" t="s">
        <v>164</v>
      </c>
      <c r="AA14" s="55">
        <v>2013</v>
      </c>
      <c r="AB14" s="20"/>
    </row>
    <row r="15" spans="1:28" ht="102">
      <c r="A15" s="7" t="s">
        <v>81</v>
      </c>
      <c r="B15" s="25" t="s">
        <v>171</v>
      </c>
      <c r="C15" s="27" t="s">
        <v>33</v>
      </c>
      <c r="D15" s="22" t="s">
        <v>172</v>
      </c>
      <c r="E15" s="22" t="s">
        <v>155</v>
      </c>
      <c r="F15" s="22" t="s">
        <v>156</v>
      </c>
      <c r="G15" s="22" t="s">
        <v>173</v>
      </c>
      <c r="H15" s="22" t="s">
        <v>174</v>
      </c>
      <c r="I15" s="21" t="s">
        <v>175</v>
      </c>
      <c r="J15" s="22" t="s">
        <v>176</v>
      </c>
      <c r="K15" s="22" t="s">
        <v>161</v>
      </c>
      <c r="L15" s="28">
        <v>52</v>
      </c>
      <c r="M15" s="1">
        <v>710000000</v>
      </c>
      <c r="N15" s="23" t="s">
        <v>35</v>
      </c>
      <c r="O15" s="20" t="s">
        <v>69</v>
      </c>
      <c r="P15" s="22" t="s">
        <v>57</v>
      </c>
      <c r="Q15" s="28" t="s">
        <v>45</v>
      </c>
      <c r="R15" s="44" t="s">
        <v>89</v>
      </c>
      <c r="S15" s="20" t="s">
        <v>162</v>
      </c>
      <c r="T15" s="28">
        <v>839</v>
      </c>
      <c r="U15" s="28" t="s">
        <v>163</v>
      </c>
      <c r="V15" s="53">
        <v>6</v>
      </c>
      <c r="W15" s="54">
        <v>10493</v>
      </c>
      <c r="X15" s="54">
        <f t="shared" si="0"/>
        <v>62958</v>
      </c>
      <c r="Y15" s="54">
        <f t="shared" si="1"/>
        <v>70512.96</v>
      </c>
      <c r="Z15" s="28" t="s">
        <v>164</v>
      </c>
      <c r="AA15" s="55">
        <v>2013</v>
      </c>
      <c r="AB15" s="20"/>
    </row>
    <row r="16" spans="1:28" ht="102">
      <c r="A16" s="7" t="s">
        <v>81</v>
      </c>
      <c r="B16" s="25" t="s">
        <v>177</v>
      </c>
      <c r="C16" s="27" t="s">
        <v>33</v>
      </c>
      <c r="D16" s="22" t="s">
        <v>172</v>
      </c>
      <c r="E16" s="22" t="s">
        <v>155</v>
      </c>
      <c r="F16" s="22" t="s">
        <v>156</v>
      </c>
      <c r="G16" s="22" t="s">
        <v>173</v>
      </c>
      <c r="H16" s="22" t="s">
        <v>174</v>
      </c>
      <c r="I16" s="21" t="s">
        <v>178</v>
      </c>
      <c r="J16" s="22" t="s">
        <v>179</v>
      </c>
      <c r="K16" s="22" t="s">
        <v>161</v>
      </c>
      <c r="L16" s="28">
        <v>52</v>
      </c>
      <c r="M16" s="1">
        <v>710000000</v>
      </c>
      <c r="N16" s="23" t="s">
        <v>35</v>
      </c>
      <c r="O16" s="20" t="s">
        <v>69</v>
      </c>
      <c r="P16" s="22" t="s">
        <v>57</v>
      </c>
      <c r="Q16" s="28" t="s">
        <v>45</v>
      </c>
      <c r="R16" s="44" t="s">
        <v>89</v>
      </c>
      <c r="S16" s="20" t="s">
        <v>162</v>
      </c>
      <c r="T16" s="28">
        <v>839</v>
      </c>
      <c r="U16" s="28" t="s">
        <v>163</v>
      </c>
      <c r="V16" s="53">
        <v>6</v>
      </c>
      <c r="W16" s="54">
        <v>10493</v>
      </c>
      <c r="X16" s="54">
        <f t="shared" si="0"/>
        <v>62958</v>
      </c>
      <c r="Y16" s="54">
        <f t="shared" si="1"/>
        <v>70512.96</v>
      </c>
      <c r="Z16" s="28" t="s">
        <v>164</v>
      </c>
      <c r="AA16" s="55">
        <v>2013</v>
      </c>
      <c r="AB16" s="20"/>
    </row>
    <row r="17" spans="1:28" ht="102">
      <c r="A17" s="7" t="s">
        <v>81</v>
      </c>
      <c r="B17" s="25" t="s">
        <v>180</v>
      </c>
      <c r="C17" s="27" t="s">
        <v>33</v>
      </c>
      <c r="D17" s="22" t="s">
        <v>172</v>
      </c>
      <c r="E17" s="22" t="s">
        <v>155</v>
      </c>
      <c r="F17" s="22" t="s">
        <v>156</v>
      </c>
      <c r="G17" s="22" t="s">
        <v>173</v>
      </c>
      <c r="H17" s="22" t="s">
        <v>174</v>
      </c>
      <c r="I17" s="21" t="s">
        <v>181</v>
      </c>
      <c r="J17" s="22" t="s">
        <v>182</v>
      </c>
      <c r="K17" s="22" t="s">
        <v>161</v>
      </c>
      <c r="L17" s="28">
        <v>52</v>
      </c>
      <c r="M17" s="1">
        <v>710000000</v>
      </c>
      <c r="N17" s="23" t="s">
        <v>35</v>
      </c>
      <c r="O17" s="20" t="s">
        <v>69</v>
      </c>
      <c r="P17" s="22" t="s">
        <v>57</v>
      </c>
      <c r="Q17" s="28" t="s">
        <v>45</v>
      </c>
      <c r="R17" s="44" t="s">
        <v>89</v>
      </c>
      <c r="S17" s="20" t="s">
        <v>162</v>
      </c>
      <c r="T17" s="28">
        <v>839</v>
      </c>
      <c r="U17" s="28" t="s">
        <v>163</v>
      </c>
      <c r="V17" s="53">
        <v>6</v>
      </c>
      <c r="W17" s="54">
        <v>10493</v>
      </c>
      <c r="X17" s="54">
        <f t="shared" si="0"/>
        <v>62958</v>
      </c>
      <c r="Y17" s="54">
        <f t="shared" si="1"/>
        <v>70512.96</v>
      </c>
      <c r="Z17" s="28" t="s">
        <v>164</v>
      </c>
      <c r="AA17" s="55">
        <v>2013</v>
      </c>
      <c r="AB17" s="20"/>
    </row>
    <row r="18" spans="1:28" ht="102">
      <c r="A18" s="7" t="s">
        <v>81</v>
      </c>
      <c r="B18" s="25" t="s">
        <v>183</v>
      </c>
      <c r="C18" s="27" t="s">
        <v>33</v>
      </c>
      <c r="D18" s="22" t="s">
        <v>172</v>
      </c>
      <c r="E18" s="22" t="s">
        <v>155</v>
      </c>
      <c r="F18" s="22" t="s">
        <v>156</v>
      </c>
      <c r="G18" s="22" t="s">
        <v>173</v>
      </c>
      <c r="H18" s="22" t="s">
        <v>174</v>
      </c>
      <c r="I18" s="21" t="s">
        <v>184</v>
      </c>
      <c r="J18" s="22" t="s">
        <v>185</v>
      </c>
      <c r="K18" s="22" t="s">
        <v>161</v>
      </c>
      <c r="L18" s="28">
        <v>52</v>
      </c>
      <c r="M18" s="1">
        <v>710000000</v>
      </c>
      <c r="N18" s="23" t="s">
        <v>35</v>
      </c>
      <c r="O18" s="20" t="s">
        <v>69</v>
      </c>
      <c r="P18" s="22" t="s">
        <v>57</v>
      </c>
      <c r="Q18" s="28" t="s">
        <v>45</v>
      </c>
      <c r="R18" s="44" t="s">
        <v>89</v>
      </c>
      <c r="S18" s="20" t="s">
        <v>162</v>
      </c>
      <c r="T18" s="28">
        <v>839</v>
      </c>
      <c r="U18" s="28" t="s">
        <v>163</v>
      </c>
      <c r="V18" s="53">
        <v>6</v>
      </c>
      <c r="W18" s="54">
        <v>10493</v>
      </c>
      <c r="X18" s="54">
        <f t="shared" si="0"/>
        <v>62958</v>
      </c>
      <c r="Y18" s="54">
        <f t="shared" si="1"/>
        <v>70512.96</v>
      </c>
      <c r="Z18" s="28" t="s">
        <v>164</v>
      </c>
      <c r="AA18" s="55">
        <v>2013</v>
      </c>
      <c r="AB18" s="20"/>
    </row>
    <row r="19" spans="1:28" ht="102">
      <c r="A19" s="7" t="s">
        <v>81</v>
      </c>
      <c r="B19" s="25" t="s">
        <v>186</v>
      </c>
      <c r="C19" s="27" t="s">
        <v>33</v>
      </c>
      <c r="D19" s="22" t="s">
        <v>172</v>
      </c>
      <c r="E19" s="22" t="s">
        <v>155</v>
      </c>
      <c r="F19" s="22" t="s">
        <v>156</v>
      </c>
      <c r="G19" s="22" t="s">
        <v>173</v>
      </c>
      <c r="H19" s="22" t="s">
        <v>174</v>
      </c>
      <c r="I19" s="21" t="s">
        <v>187</v>
      </c>
      <c r="J19" s="22" t="s">
        <v>188</v>
      </c>
      <c r="K19" s="22" t="s">
        <v>161</v>
      </c>
      <c r="L19" s="28">
        <v>52</v>
      </c>
      <c r="M19" s="1">
        <v>710000000</v>
      </c>
      <c r="N19" s="23" t="s">
        <v>35</v>
      </c>
      <c r="O19" s="20" t="s">
        <v>69</v>
      </c>
      <c r="P19" s="22" t="s">
        <v>57</v>
      </c>
      <c r="Q19" s="28" t="s">
        <v>45</v>
      </c>
      <c r="R19" s="44" t="s">
        <v>89</v>
      </c>
      <c r="S19" s="20" t="s">
        <v>162</v>
      </c>
      <c r="T19" s="28">
        <v>839</v>
      </c>
      <c r="U19" s="28" t="s">
        <v>163</v>
      </c>
      <c r="V19" s="53">
        <v>6</v>
      </c>
      <c r="W19" s="54">
        <v>10493</v>
      </c>
      <c r="X19" s="54">
        <f t="shared" si="0"/>
        <v>62958</v>
      </c>
      <c r="Y19" s="54">
        <f t="shared" si="1"/>
        <v>70512.96</v>
      </c>
      <c r="Z19" s="28" t="s">
        <v>164</v>
      </c>
      <c r="AA19" s="55">
        <v>2013</v>
      </c>
      <c r="AB19" s="20"/>
    </row>
    <row r="20" spans="1:28" ht="15">
      <c r="A20" s="7"/>
      <c r="B20" s="6" t="s">
        <v>47</v>
      </c>
      <c r="C20" s="5"/>
      <c r="D20" s="2"/>
      <c r="E20" s="5"/>
      <c r="F20" s="5"/>
      <c r="G20" s="38"/>
      <c r="H20" s="38"/>
      <c r="I20" s="38"/>
      <c r="J20" s="38"/>
      <c r="K20" s="5"/>
      <c r="L20" s="5"/>
      <c r="M20" s="5"/>
      <c r="N20" s="5"/>
      <c r="O20" s="5"/>
      <c r="P20" s="5"/>
      <c r="Q20" s="5"/>
      <c r="R20" s="5"/>
      <c r="S20" s="3"/>
      <c r="T20" s="3"/>
      <c r="U20" s="3"/>
      <c r="V20" s="4"/>
      <c r="W20" s="5"/>
      <c r="X20" s="37">
        <f>SUM(X9:X19)</f>
        <v>93083790</v>
      </c>
      <c r="Y20" s="37">
        <f>SUM(Y9:Y19)</f>
        <v>104253844.79999997</v>
      </c>
      <c r="Z20" s="38"/>
      <c r="AA20" s="5"/>
      <c r="AB20" s="5"/>
    </row>
    <row r="21" spans="1:28" ht="15">
      <c r="A21" s="7"/>
      <c r="B21" s="6" t="s">
        <v>28</v>
      </c>
      <c r="C21" s="5"/>
      <c r="D21" s="2"/>
      <c r="E21" s="5"/>
      <c r="F21" s="5"/>
      <c r="G21" s="38"/>
      <c r="H21" s="38"/>
      <c r="I21" s="38"/>
      <c r="J21" s="38"/>
      <c r="K21" s="5"/>
      <c r="L21" s="5"/>
      <c r="M21" s="5"/>
      <c r="N21" s="5"/>
      <c r="O21" s="5"/>
      <c r="P21" s="5"/>
      <c r="Q21" s="5"/>
      <c r="R21" s="5"/>
      <c r="S21" s="3"/>
      <c r="T21" s="3"/>
      <c r="U21" s="3"/>
      <c r="V21" s="4"/>
      <c r="W21" s="5"/>
      <c r="X21" s="37"/>
      <c r="Y21" s="37"/>
      <c r="Z21" s="38"/>
      <c r="AA21" s="5"/>
      <c r="AB21" s="5"/>
    </row>
    <row r="22" spans="1:28" ht="51">
      <c r="A22" s="7" t="s">
        <v>38</v>
      </c>
      <c r="B22" s="25" t="s">
        <v>74</v>
      </c>
      <c r="C22" s="27" t="s">
        <v>33</v>
      </c>
      <c r="D22" s="70" t="s">
        <v>75</v>
      </c>
      <c r="E22" s="49" t="s">
        <v>76</v>
      </c>
      <c r="F22" s="49" t="s">
        <v>101</v>
      </c>
      <c r="G22" s="49" t="s">
        <v>77</v>
      </c>
      <c r="H22" s="49" t="s">
        <v>289</v>
      </c>
      <c r="I22" s="49" t="s">
        <v>78</v>
      </c>
      <c r="J22" s="49" t="s">
        <v>79</v>
      </c>
      <c r="K22" s="49" t="s">
        <v>34</v>
      </c>
      <c r="L22" s="20">
        <v>80</v>
      </c>
      <c r="M22" s="50">
        <v>710000000</v>
      </c>
      <c r="N22" s="51" t="s">
        <v>35</v>
      </c>
      <c r="O22" s="20" t="s">
        <v>69</v>
      </c>
      <c r="P22" s="49" t="s">
        <v>36</v>
      </c>
      <c r="Q22" s="20"/>
      <c r="R22" s="44" t="s">
        <v>70</v>
      </c>
      <c r="S22" s="20" t="s">
        <v>71</v>
      </c>
      <c r="T22" s="45"/>
      <c r="U22" s="45"/>
      <c r="V22" s="46"/>
      <c r="W22" s="52"/>
      <c r="X22" s="47">
        <v>100000000</v>
      </c>
      <c r="Y22" s="47">
        <v>112000000.00000001</v>
      </c>
      <c r="Z22" s="20"/>
      <c r="AA22" s="48">
        <v>2013</v>
      </c>
      <c r="AB22" s="28"/>
    </row>
    <row r="23" spans="1:28" ht="76.5">
      <c r="A23" s="7" t="s">
        <v>102</v>
      </c>
      <c r="B23" s="25" t="s">
        <v>103</v>
      </c>
      <c r="C23" s="9" t="s">
        <v>33</v>
      </c>
      <c r="D23" s="56" t="s">
        <v>104</v>
      </c>
      <c r="E23" s="20" t="s">
        <v>105</v>
      </c>
      <c r="F23" s="21" t="s">
        <v>106</v>
      </c>
      <c r="G23" s="20" t="s">
        <v>107</v>
      </c>
      <c r="H23" s="30" t="s">
        <v>108</v>
      </c>
      <c r="I23" s="20" t="s">
        <v>109</v>
      </c>
      <c r="J23" s="30" t="s">
        <v>108</v>
      </c>
      <c r="K23" s="30" t="s">
        <v>34</v>
      </c>
      <c r="L23" s="28">
        <v>30</v>
      </c>
      <c r="M23" s="1">
        <v>710000000</v>
      </c>
      <c r="N23" s="23" t="s">
        <v>35</v>
      </c>
      <c r="O23" s="71" t="s">
        <v>54</v>
      </c>
      <c r="P23" s="71" t="s">
        <v>36</v>
      </c>
      <c r="Q23" s="11"/>
      <c r="R23" s="71" t="s">
        <v>110</v>
      </c>
      <c r="S23" s="9" t="s">
        <v>111</v>
      </c>
      <c r="T23" s="14"/>
      <c r="U23" s="14"/>
      <c r="V23" s="14"/>
      <c r="W23" s="14"/>
      <c r="X23" s="53">
        <v>22500000</v>
      </c>
      <c r="Y23" s="53">
        <f>X23*1.12</f>
        <v>25200000.000000004</v>
      </c>
      <c r="Z23" s="72"/>
      <c r="AA23" s="11">
        <v>2013</v>
      </c>
      <c r="AB23" s="73"/>
    </row>
    <row r="24" spans="1:28" ht="89.25">
      <c r="A24" s="7" t="s">
        <v>102</v>
      </c>
      <c r="B24" s="25" t="s">
        <v>112</v>
      </c>
      <c r="C24" s="9" t="s">
        <v>33</v>
      </c>
      <c r="D24" s="30" t="s">
        <v>113</v>
      </c>
      <c r="E24" s="30" t="s">
        <v>114</v>
      </c>
      <c r="F24" s="21" t="s">
        <v>115</v>
      </c>
      <c r="G24" s="30" t="s">
        <v>116</v>
      </c>
      <c r="H24" s="30" t="s">
        <v>117</v>
      </c>
      <c r="I24" s="20" t="s">
        <v>118</v>
      </c>
      <c r="J24" s="30" t="s">
        <v>117</v>
      </c>
      <c r="K24" s="30" t="s">
        <v>39</v>
      </c>
      <c r="L24" s="28">
        <v>0</v>
      </c>
      <c r="M24" s="1">
        <v>710000000</v>
      </c>
      <c r="N24" s="23" t="s">
        <v>35</v>
      </c>
      <c r="O24" s="71" t="s">
        <v>119</v>
      </c>
      <c r="P24" s="71" t="s">
        <v>36</v>
      </c>
      <c r="Q24" s="11"/>
      <c r="R24" s="71" t="s">
        <v>120</v>
      </c>
      <c r="S24" s="9" t="s">
        <v>111</v>
      </c>
      <c r="T24" s="14"/>
      <c r="U24" s="14"/>
      <c r="V24" s="14"/>
      <c r="W24" s="14"/>
      <c r="X24" s="53">
        <v>5757500</v>
      </c>
      <c r="Y24" s="53">
        <f>X24*1.12</f>
        <v>6448400.000000001</v>
      </c>
      <c r="Z24" s="72"/>
      <c r="AA24" s="11">
        <v>2013</v>
      </c>
      <c r="AB24" s="73"/>
    </row>
    <row r="25" spans="1:28" ht="38.25">
      <c r="A25" s="7" t="s">
        <v>62</v>
      </c>
      <c r="B25" s="25" t="s">
        <v>124</v>
      </c>
      <c r="C25" s="9" t="s">
        <v>33</v>
      </c>
      <c r="D25" s="62" t="s">
        <v>125</v>
      </c>
      <c r="E25" s="26" t="s">
        <v>126</v>
      </c>
      <c r="F25" s="26" t="s">
        <v>127</v>
      </c>
      <c r="G25" s="63" t="s">
        <v>126</v>
      </c>
      <c r="H25" s="26" t="s">
        <v>127</v>
      </c>
      <c r="I25" s="39" t="s">
        <v>128</v>
      </c>
      <c r="J25" s="26" t="s">
        <v>129</v>
      </c>
      <c r="K25" s="26" t="s">
        <v>34</v>
      </c>
      <c r="L25" s="31">
        <v>50</v>
      </c>
      <c r="M25" s="1">
        <v>710000000</v>
      </c>
      <c r="N25" s="23" t="s">
        <v>35</v>
      </c>
      <c r="O25" s="26" t="s">
        <v>58</v>
      </c>
      <c r="P25" s="26" t="s">
        <v>59</v>
      </c>
      <c r="Q25" s="26"/>
      <c r="R25" s="63" t="s">
        <v>60</v>
      </c>
      <c r="S25" s="30" t="s">
        <v>61</v>
      </c>
      <c r="T25" s="26"/>
      <c r="U25" s="26"/>
      <c r="V25" s="26"/>
      <c r="W25" s="26"/>
      <c r="X25" s="32">
        <v>2009360</v>
      </c>
      <c r="Y25" s="33">
        <v>2250483.2</v>
      </c>
      <c r="Z25" s="34"/>
      <c r="AA25" s="35">
        <v>2013</v>
      </c>
      <c r="AB25" s="26"/>
    </row>
    <row r="26" spans="1:28" ht="63.75">
      <c r="A26" s="7" t="s">
        <v>62</v>
      </c>
      <c r="B26" s="25" t="s">
        <v>130</v>
      </c>
      <c r="C26" s="9" t="s">
        <v>33</v>
      </c>
      <c r="D26" s="62" t="s">
        <v>131</v>
      </c>
      <c r="E26" s="26" t="s">
        <v>132</v>
      </c>
      <c r="F26" s="26" t="s">
        <v>133</v>
      </c>
      <c r="G26" s="26" t="s">
        <v>132</v>
      </c>
      <c r="H26" s="26" t="s">
        <v>133</v>
      </c>
      <c r="I26" s="26" t="s">
        <v>134</v>
      </c>
      <c r="J26" s="26" t="s">
        <v>135</v>
      </c>
      <c r="K26" s="26" t="s">
        <v>34</v>
      </c>
      <c r="L26" s="31">
        <v>50</v>
      </c>
      <c r="M26" s="1">
        <v>710000000</v>
      </c>
      <c r="N26" s="23" t="s">
        <v>35</v>
      </c>
      <c r="O26" s="26" t="s">
        <v>58</v>
      </c>
      <c r="P26" s="26" t="s">
        <v>59</v>
      </c>
      <c r="Q26" s="26"/>
      <c r="R26" s="63" t="s">
        <v>60</v>
      </c>
      <c r="S26" s="30" t="s">
        <v>61</v>
      </c>
      <c r="T26" s="26"/>
      <c r="U26" s="26"/>
      <c r="V26" s="26"/>
      <c r="W26" s="26"/>
      <c r="X26" s="32">
        <v>9600000</v>
      </c>
      <c r="Y26" s="33">
        <v>10752000.000000002</v>
      </c>
      <c r="Z26" s="34"/>
      <c r="AA26" s="35">
        <v>2013</v>
      </c>
      <c r="AB26" s="26"/>
    </row>
    <row r="27" spans="1:28" ht="38.25">
      <c r="A27" s="7" t="s">
        <v>62</v>
      </c>
      <c r="B27" s="25" t="s">
        <v>136</v>
      </c>
      <c r="C27" s="9" t="s">
        <v>33</v>
      </c>
      <c r="D27" s="62" t="s">
        <v>137</v>
      </c>
      <c r="E27" s="26" t="s">
        <v>138</v>
      </c>
      <c r="F27" s="26" t="s">
        <v>139</v>
      </c>
      <c r="G27" s="26" t="s">
        <v>140</v>
      </c>
      <c r="H27" s="26" t="s">
        <v>141</v>
      </c>
      <c r="I27" s="26" t="s">
        <v>142</v>
      </c>
      <c r="J27" s="26" t="s">
        <v>143</v>
      </c>
      <c r="K27" s="26" t="s">
        <v>34</v>
      </c>
      <c r="L27" s="31">
        <v>50</v>
      </c>
      <c r="M27" s="1">
        <v>710000000</v>
      </c>
      <c r="N27" s="23" t="s">
        <v>35</v>
      </c>
      <c r="O27" s="26" t="s">
        <v>58</v>
      </c>
      <c r="P27" s="26" t="s">
        <v>59</v>
      </c>
      <c r="Q27" s="26"/>
      <c r="R27" s="63" t="s">
        <v>60</v>
      </c>
      <c r="S27" s="30" t="s">
        <v>61</v>
      </c>
      <c r="T27" s="26"/>
      <c r="U27" s="26"/>
      <c r="V27" s="26"/>
      <c r="W27" s="26"/>
      <c r="X27" s="64">
        <v>552500</v>
      </c>
      <c r="Y27" s="33">
        <v>618800.0000000001</v>
      </c>
      <c r="Z27" s="34"/>
      <c r="AA27" s="35">
        <v>2013</v>
      </c>
      <c r="AB27" s="26"/>
    </row>
    <row r="28" spans="1:28" ht="15">
      <c r="A28" s="7"/>
      <c r="B28" s="6" t="s">
        <v>37</v>
      </c>
      <c r="C28" s="5"/>
      <c r="D28" s="2"/>
      <c r="E28" s="5"/>
      <c r="F28" s="5"/>
      <c r="G28" s="38"/>
      <c r="H28" s="38"/>
      <c r="I28" s="38"/>
      <c r="J28" s="38"/>
      <c r="K28" s="5"/>
      <c r="L28" s="5"/>
      <c r="M28" s="5"/>
      <c r="N28" s="5"/>
      <c r="O28" s="5"/>
      <c r="P28" s="5"/>
      <c r="Q28" s="5"/>
      <c r="R28" s="5"/>
      <c r="S28" s="3"/>
      <c r="T28" s="3"/>
      <c r="U28" s="3"/>
      <c r="V28" s="4"/>
      <c r="W28" s="5"/>
      <c r="X28" s="37">
        <f>SUM(X22:X27)</f>
        <v>140419360</v>
      </c>
      <c r="Y28" s="37">
        <f>SUM(Y22:Y27)</f>
        <v>157269683.20000002</v>
      </c>
      <c r="Z28" s="38"/>
      <c r="AA28" s="5"/>
      <c r="AB28" s="5"/>
    </row>
    <row r="29" spans="1:28" ht="15">
      <c r="A29" s="7"/>
      <c r="B29" s="6" t="s">
        <v>41</v>
      </c>
      <c r="C29" s="5"/>
      <c r="D29" s="2"/>
      <c r="E29" s="5"/>
      <c r="F29" s="5"/>
      <c r="G29" s="38"/>
      <c r="H29" s="38"/>
      <c r="I29" s="38"/>
      <c r="J29" s="38"/>
      <c r="K29" s="5"/>
      <c r="L29" s="5"/>
      <c r="M29" s="5"/>
      <c r="N29" s="5"/>
      <c r="O29" s="5"/>
      <c r="P29" s="5"/>
      <c r="Q29" s="5"/>
      <c r="R29" s="5"/>
      <c r="S29" s="3"/>
      <c r="T29" s="3"/>
      <c r="U29" s="3"/>
      <c r="V29" s="4"/>
      <c r="W29" s="5"/>
      <c r="X29" s="37">
        <f>X28+X20</f>
        <v>233503150</v>
      </c>
      <c r="Y29" s="37">
        <f>Y28+Y20</f>
        <v>261523528</v>
      </c>
      <c r="Z29" s="38"/>
      <c r="AA29" s="5"/>
      <c r="AB29" s="5"/>
    </row>
    <row r="30" spans="1:28" ht="15">
      <c r="A30" s="7"/>
      <c r="B30" s="6" t="s">
        <v>27</v>
      </c>
      <c r="C30" s="9"/>
      <c r="D30" s="10"/>
      <c r="E30" s="10"/>
      <c r="F30" s="10"/>
      <c r="G30" s="24"/>
      <c r="H30" s="24"/>
      <c r="I30" s="24"/>
      <c r="J30" s="24"/>
      <c r="K30" s="11"/>
      <c r="L30" s="12"/>
      <c r="M30" s="1"/>
      <c r="N30" s="23"/>
      <c r="O30" s="12"/>
      <c r="P30" s="9"/>
      <c r="Q30" s="9"/>
      <c r="R30" s="9"/>
      <c r="S30" s="13"/>
      <c r="T30" s="14"/>
      <c r="U30" s="15"/>
      <c r="V30" s="11"/>
      <c r="W30" s="14"/>
      <c r="X30" s="19"/>
      <c r="Y30" s="19"/>
      <c r="Z30" s="8"/>
      <c r="AA30" s="11"/>
      <c r="AB30" s="16"/>
    </row>
    <row r="31" spans="1:28" ht="15">
      <c r="A31" s="7"/>
      <c r="B31" s="6" t="s">
        <v>44</v>
      </c>
      <c r="C31" s="9"/>
      <c r="D31" s="10"/>
      <c r="E31" s="10"/>
      <c r="F31" s="10"/>
      <c r="G31" s="24"/>
      <c r="H31" s="24"/>
      <c r="I31" s="24"/>
      <c r="J31" s="24"/>
      <c r="K31" s="11"/>
      <c r="L31" s="12"/>
      <c r="M31" s="1"/>
      <c r="N31" s="23"/>
      <c r="O31" s="12"/>
      <c r="P31" s="9"/>
      <c r="Q31" s="9"/>
      <c r="R31" s="9"/>
      <c r="S31" s="13"/>
      <c r="T31" s="14"/>
      <c r="U31" s="15"/>
      <c r="V31" s="11"/>
      <c r="W31" s="14"/>
      <c r="X31" s="19"/>
      <c r="Y31" s="19"/>
      <c r="Z31" s="8"/>
      <c r="AA31" s="11"/>
      <c r="AB31" s="16"/>
    </row>
    <row r="32" spans="1:28" ht="63.75">
      <c r="A32" s="7" t="s">
        <v>38</v>
      </c>
      <c r="B32" s="25" t="s">
        <v>73</v>
      </c>
      <c r="C32" s="27" t="s">
        <v>33</v>
      </c>
      <c r="D32" s="36" t="s">
        <v>48</v>
      </c>
      <c r="E32" s="36" t="s">
        <v>49</v>
      </c>
      <c r="F32" s="36" t="s">
        <v>50</v>
      </c>
      <c r="G32" s="24" t="s">
        <v>51</v>
      </c>
      <c r="H32" s="24" t="s">
        <v>52</v>
      </c>
      <c r="I32" s="43" t="s">
        <v>66</v>
      </c>
      <c r="J32" s="43" t="s">
        <v>67</v>
      </c>
      <c r="K32" s="43" t="s">
        <v>34</v>
      </c>
      <c r="L32" s="20">
        <v>50</v>
      </c>
      <c r="M32" s="43">
        <v>710000000</v>
      </c>
      <c r="N32" s="29" t="s">
        <v>68</v>
      </c>
      <c r="O32" s="20" t="s">
        <v>72</v>
      </c>
      <c r="P32" s="29" t="s">
        <v>68</v>
      </c>
      <c r="Q32" s="20" t="s">
        <v>45</v>
      </c>
      <c r="R32" s="9" t="s">
        <v>63</v>
      </c>
      <c r="S32" s="20" t="s">
        <v>71</v>
      </c>
      <c r="T32" s="45">
        <v>796</v>
      </c>
      <c r="U32" s="45" t="s">
        <v>56</v>
      </c>
      <c r="V32" s="46">
        <v>1</v>
      </c>
      <c r="W32" s="47">
        <v>65000000</v>
      </c>
      <c r="X32" s="47">
        <v>65000000</v>
      </c>
      <c r="Y32" s="47">
        <f>X32*1.12</f>
        <v>72800000</v>
      </c>
      <c r="Z32" s="20"/>
      <c r="AA32" s="48">
        <v>2013</v>
      </c>
      <c r="AB32" s="20" t="s">
        <v>290</v>
      </c>
    </row>
    <row r="33" spans="1:28" ht="102">
      <c r="A33" s="7" t="s">
        <v>81</v>
      </c>
      <c r="B33" s="25" t="s">
        <v>99</v>
      </c>
      <c r="C33" s="27" t="s">
        <v>33</v>
      </c>
      <c r="D33" s="22" t="s">
        <v>83</v>
      </c>
      <c r="E33" s="22" t="s">
        <v>84</v>
      </c>
      <c r="F33" s="22" t="s">
        <v>85</v>
      </c>
      <c r="G33" s="22" t="s">
        <v>86</v>
      </c>
      <c r="H33" s="22" t="s">
        <v>87</v>
      </c>
      <c r="I33" s="21"/>
      <c r="J33" s="22"/>
      <c r="K33" s="22" t="s">
        <v>34</v>
      </c>
      <c r="L33" s="28">
        <v>0</v>
      </c>
      <c r="M33" s="1">
        <v>710000000</v>
      </c>
      <c r="N33" s="23" t="s">
        <v>35</v>
      </c>
      <c r="O33" s="20" t="s">
        <v>97</v>
      </c>
      <c r="P33" s="22" t="s">
        <v>57</v>
      </c>
      <c r="Q33" s="28" t="s">
        <v>45</v>
      </c>
      <c r="R33" s="44" t="s">
        <v>89</v>
      </c>
      <c r="S33" s="20" t="s">
        <v>46</v>
      </c>
      <c r="T33" s="28">
        <v>796</v>
      </c>
      <c r="U33" s="28" t="s">
        <v>90</v>
      </c>
      <c r="V33" s="53">
        <v>11</v>
      </c>
      <c r="W33" s="54">
        <v>1800000</v>
      </c>
      <c r="X33" s="54">
        <f aca="true" t="shared" si="2" ref="X33:X42">W33*V33</f>
        <v>19800000</v>
      </c>
      <c r="Y33" s="54">
        <f aca="true" t="shared" si="3" ref="Y33:Y53">X33*1.12</f>
        <v>22176000.000000004</v>
      </c>
      <c r="Z33" s="28"/>
      <c r="AA33" s="55">
        <v>2013</v>
      </c>
      <c r="AB33" s="20" t="s">
        <v>98</v>
      </c>
    </row>
    <row r="34" spans="1:28" ht="102">
      <c r="A34" s="7" t="s">
        <v>81</v>
      </c>
      <c r="B34" s="25" t="s">
        <v>100</v>
      </c>
      <c r="C34" s="27" t="s">
        <v>33</v>
      </c>
      <c r="D34" s="22" t="s">
        <v>92</v>
      </c>
      <c r="E34" s="22" t="s">
        <v>93</v>
      </c>
      <c r="F34" s="22" t="s">
        <v>94</v>
      </c>
      <c r="G34" s="22" t="s">
        <v>95</v>
      </c>
      <c r="H34" s="22" t="s">
        <v>96</v>
      </c>
      <c r="I34" s="21"/>
      <c r="J34" s="22"/>
      <c r="K34" s="22" t="s">
        <v>34</v>
      </c>
      <c r="L34" s="28">
        <v>0</v>
      </c>
      <c r="M34" s="1">
        <v>710000000</v>
      </c>
      <c r="N34" s="23" t="s">
        <v>35</v>
      </c>
      <c r="O34" s="20" t="s">
        <v>97</v>
      </c>
      <c r="P34" s="22" t="s">
        <v>57</v>
      </c>
      <c r="Q34" s="28" t="s">
        <v>45</v>
      </c>
      <c r="R34" s="44" t="s">
        <v>89</v>
      </c>
      <c r="S34" s="20" t="s">
        <v>46</v>
      </c>
      <c r="T34" s="28">
        <v>796</v>
      </c>
      <c r="U34" s="28" t="s">
        <v>90</v>
      </c>
      <c r="V34" s="53">
        <v>12</v>
      </c>
      <c r="W34" s="54">
        <v>387000</v>
      </c>
      <c r="X34" s="54">
        <f t="shared" si="2"/>
        <v>4644000</v>
      </c>
      <c r="Y34" s="54">
        <f t="shared" si="3"/>
        <v>5201280.000000001</v>
      </c>
      <c r="Z34" s="28"/>
      <c r="AA34" s="55">
        <v>2013</v>
      </c>
      <c r="AB34" s="20" t="s">
        <v>98</v>
      </c>
    </row>
    <row r="35" spans="1:28" ht="102">
      <c r="A35" s="7" t="s">
        <v>81</v>
      </c>
      <c r="B35" s="25" t="s">
        <v>189</v>
      </c>
      <c r="C35" s="27" t="s">
        <v>33</v>
      </c>
      <c r="D35" s="22" t="s">
        <v>154</v>
      </c>
      <c r="E35" s="22" t="s">
        <v>155</v>
      </c>
      <c r="F35" s="22" t="s">
        <v>156</v>
      </c>
      <c r="G35" s="22" t="s">
        <v>157</v>
      </c>
      <c r="H35" s="22" t="s">
        <v>158</v>
      </c>
      <c r="I35" s="21" t="s">
        <v>159</v>
      </c>
      <c r="J35" s="22" t="s">
        <v>160</v>
      </c>
      <c r="K35" s="22" t="s">
        <v>161</v>
      </c>
      <c r="L35" s="28">
        <v>50</v>
      </c>
      <c r="M35" s="1">
        <v>710000000</v>
      </c>
      <c r="N35" s="23" t="s">
        <v>35</v>
      </c>
      <c r="O35" s="20" t="s">
        <v>97</v>
      </c>
      <c r="P35" s="22" t="s">
        <v>57</v>
      </c>
      <c r="Q35" s="28" t="s">
        <v>45</v>
      </c>
      <c r="R35" s="44" t="s">
        <v>89</v>
      </c>
      <c r="S35" s="20" t="s">
        <v>162</v>
      </c>
      <c r="T35" s="28">
        <v>839</v>
      </c>
      <c r="U35" s="28" t="s">
        <v>163</v>
      </c>
      <c r="V35" s="53">
        <v>8</v>
      </c>
      <c r="W35" s="54">
        <v>17487.5</v>
      </c>
      <c r="X35" s="54">
        <f t="shared" si="2"/>
        <v>139900</v>
      </c>
      <c r="Y35" s="54">
        <f t="shared" si="3"/>
        <v>156688.00000000003</v>
      </c>
      <c r="Z35" s="28" t="s">
        <v>164</v>
      </c>
      <c r="AA35" s="55">
        <v>2013</v>
      </c>
      <c r="AB35" s="20" t="s">
        <v>190</v>
      </c>
    </row>
    <row r="36" spans="1:28" ht="102">
      <c r="A36" s="7" t="s">
        <v>81</v>
      </c>
      <c r="B36" s="25" t="s">
        <v>191</v>
      </c>
      <c r="C36" s="27" t="s">
        <v>33</v>
      </c>
      <c r="D36" s="22" t="s">
        <v>154</v>
      </c>
      <c r="E36" s="22" t="s">
        <v>155</v>
      </c>
      <c r="F36" s="22" t="s">
        <v>156</v>
      </c>
      <c r="G36" s="22" t="s">
        <v>157</v>
      </c>
      <c r="H36" s="22" t="s">
        <v>158</v>
      </c>
      <c r="I36" s="21" t="s">
        <v>166</v>
      </c>
      <c r="J36" s="22" t="s">
        <v>167</v>
      </c>
      <c r="K36" s="22" t="s">
        <v>161</v>
      </c>
      <c r="L36" s="28">
        <v>50</v>
      </c>
      <c r="M36" s="1">
        <v>710000000</v>
      </c>
      <c r="N36" s="23" t="s">
        <v>35</v>
      </c>
      <c r="O36" s="20" t="s">
        <v>97</v>
      </c>
      <c r="P36" s="22" t="s">
        <v>57</v>
      </c>
      <c r="Q36" s="28" t="s">
        <v>45</v>
      </c>
      <c r="R36" s="44" t="s">
        <v>89</v>
      </c>
      <c r="S36" s="20" t="s">
        <v>162</v>
      </c>
      <c r="T36" s="28">
        <v>839</v>
      </c>
      <c r="U36" s="28" t="s">
        <v>163</v>
      </c>
      <c r="V36" s="53">
        <v>6</v>
      </c>
      <c r="W36" s="54">
        <v>17487.5</v>
      </c>
      <c r="X36" s="54">
        <f t="shared" si="2"/>
        <v>104925</v>
      </c>
      <c r="Y36" s="54">
        <f t="shared" si="3"/>
        <v>117516.00000000001</v>
      </c>
      <c r="Z36" s="28" t="s">
        <v>164</v>
      </c>
      <c r="AA36" s="55">
        <v>2013</v>
      </c>
      <c r="AB36" s="20" t="s">
        <v>190</v>
      </c>
    </row>
    <row r="37" spans="1:28" ht="102">
      <c r="A37" s="7" t="s">
        <v>81</v>
      </c>
      <c r="B37" s="25" t="s">
        <v>192</v>
      </c>
      <c r="C37" s="27" t="s">
        <v>33</v>
      </c>
      <c r="D37" s="22" t="s">
        <v>154</v>
      </c>
      <c r="E37" s="22" t="s">
        <v>155</v>
      </c>
      <c r="F37" s="22" t="s">
        <v>156</v>
      </c>
      <c r="G37" s="22" t="s">
        <v>157</v>
      </c>
      <c r="H37" s="22" t="s">
        <v>158</v>
      </c>
      <c r="I37" s="21" t="s">
        <v>169</v>
      </c>
      <c r="J37" s="22" t="s">
        <v>170</v>
      </c>
      <c r="K37" s="22" t="s">
        <v>161</v>
      </c>
      <c r="L37" s="28">
        <v>50</v>
      </c>
      <c r="M37" s="1">
        <v>710000000</v>
      </c>
      <c r="N37" s="23" t="s">
        <v>35</v>
      </c>
      <c r="O37" s="20" t="s">
        <v>97</v>
      </c>
      <c r="P37" s="22" t="s">
        <v>57</v>
      </c>
      <c r="Q37" s="28" t="s">
        <v>45</v>
      </c>
      <c r="R37" s="44" t="s">
        <v>89</v>
      </c>
      <c r="S37" s="20" t="s">
        <v>162</v>
      </c>
      <c r="T37" s="28">
        <v>839</v>
      </c>
      <c r="U37" s="28" t="s">
        <v>163</v>
      </c>
      <c r="V37" s="53">
        <v>6</v>
      </c>
      <c r="W37" s="54">
        <v>17487.5</v>
      </c>
      <c r="X37" s="54">
        <f t="shared" si="2"/>
        <v>104925</v>
      </c>
      <c r="Y37" s="54">
        <f t="shared" si="3"/>
        <v>117516.00000000001</v>
      </c>
      <c r="Z37" s="28" t="s">
        <v>164</v>
      </c>
      <c r="AA37" s="55">
        <v>2013</v>
      </c>
      <c r="AB37" s="20" t="s">
        <v>190</v>
      </c>
    </row>
    <row r="38" spans="1:28" ht="102">
      <c r="A38" s="7" t="s">
        <v>81</v>
      </c>
      <c r="B38" s="25" t="s">
        <v>193</v>
      </c>
      <c r="C38" s="27" t="s">
        <v>33</v>
      </c>
      <c r="D38" s="22" t="s">
        <v>172</v>
      </c>
      <c r="E38" s="22" t="s">
        <v>155</v>
      </c>
      <c r="F38" s="22" t="s">
        <v>156</v>
      </c>
      <c r="G38" s="22" t="s">
        <v>173</v>
      </c>
      <c r="H38" s="22" t="s">
        <v>174</v>
      </c>
      <c r="I38" s="21" t="s">
        <v>175</v>
      </c>
      <c r="J38" s="22" t="s">
        <v>176</v>
      </c>
      <c r="K38" s="22" t="s">
        <v>161</v>
      </c>
      <c r="L38" s="28">
        <v>50</v>
      </c>
      <c r="M38" s="1">
        <v>710000000</v>
      </c>
      <c r="N38" s="23" t="s">
        <v>35</v>
      </c>
      <c r="O38" s="20" t="s">
        <v>97</v>
      </c>
      <c r="P38" s="22" t="s">
        <v>57</v>
      </c>
      <c r="Q38" s="28" t="s">
        <v>45</v>
      </c>
      <c r="R38" s="44" t="s">
        <v>89</v>
      </c>
      <c r="S38" s="20" t="s">
        <v>162</v>
      </c>
      <c r="T38" s="28">
        <v>839</v>
      </c>
      <c r="U38" s="28" t="s">
        <v>163</v>
      </c>
      <c r="V38" s="53">
        <v>6</v>
      </c>
      <c r="W38" s="54">
        <v>9368.75</v>
      </c>
      <c r="X38" s="54">
        <f t="shared" si="2"/>
        <v>56212.5</v>
      </c>
      <c r="Y38" s="54">
        <f t="shared" si="3"/>
        <v>62958.00000000001</v>
      </c>
      <c r="Z38" s="28" t="s">
        <v>164</v>
      </c>
      <c r="AA38" s="55">
        <v>2013</v>
      </c>
      <c r="AB38" s="20" t="s">
        <v>190</v>
      </c>
    </row>
    <row r="39" spans="1:28" ht="102">
      <c r="A39" s="7" t="s">
        <v>81</v>
      </c>
      <c r="B39" s="25" t="s">
        <v>194</v>
      </c>
      <c r="C39" s="27" t="s">
        <v>33</v>
      </c>
      <c r="D39" s="22" t="s">
        <v>172</v>
      </c>
      <c r="E39" s="22" t="s">
        <v>155</v>
      </c>
      <c r="F39" s="22" t="s">
        <v>156</v>
      </c>
      <c r="G39" s="22" t="s">
        <v>173</v>
      </c>
      <c r="H39" s="22" t="s">
        <v>174</v>
      </c>
      <c r="I39" s="21" t="s">
        <v>178</v>
      </c>
      <c r="J39" s="22" t="s">
        <v>179</v>
      </c>
      <c r="K39" s="22" t="s">
        <v>161</v>
      </c>
      <c r="L39" s="28">
        <v>50</v>
      </c>
      <c r="M39" s="1">
        <v>710000000</v>
      </c>
      <c r="N39" s="23" t="s">
        <v>35</v>
      </c>
      <c r="O39" s="20" t="s">
        <v>97</v>
      </c>
      <c r="P39" s="22" t="s">
        <v>57</v>
      </c>
      <c r="Q39" s="28" t="s">
        <v>45</v>
      </c>
      <c r="R39" s="44" t="s">
        <v>89</v>
      </c>
      <c r="S39" s="20" t="s">
        <v>162</v>
      </c>
      <c r="T39" s="28">
        <v>839</v>
      </c>
      <c r="U39" s="28" t="s">
        <v>163</v>
      </c>
      <c r="V39" s="53">
        <v>6</v>
      </c>
      <c r="W39" s="54">
        <v>9368.75</v>
      </c>
      <c r="X39" s="54">
        <f t="shared" si="2"/>
        <v>56212.5</v>
      </c>
      <c r="Y39" s="54">
        <f t="shared" si="3"/>
        <v>62958.00000000001</v>
      </c>
      <c r="Z39" s="28" t="s">
        <v>164</v>
      </c>
      <c r="AA39" s="55">
        <v>2013</v>
      </c>
      <c r="AB39" s="20" t="s">
        <v>190</v>
      </c>
    </row>
    <row r="40" spans="1:28" ht="102">
      <c r="A40" s="7" t="s">
        <v>81</v>
      </c>
      <c r="B40" s="25" t="s">
        <v>195</v>
      </c>
      <c r="C40" s="27" t="s">
        <v>33</v>
      </c>
      <c r="D40" s="22" t="s">
        <v>172</v>
      </c>
      <c r="E40" s="22" t="s">
        <v>155</v>
      </c>
      <c r="F40" s="22" t="s">
        <v>156</v>
      </c>
      <c r="G40" s="22" t="s">
        <v>173</v>
      </c>
      <c r="H40" s="22" t="s">
        <v>174</v>
      </c>
      <c r="I40" s="21" t="s">
        <v>181</v>
      </c>
      <c r="J40" s="22" t="s">
        <v>182</v>
      </c>
      <c r="K40" s="22" t="s">
        <v>161</v>
      </c>
      <c r="L40" s="28">
        <v>50</v>
      </c>
      <c r="M40" s="1">
        <v>710000000</v>
      </c>
      <c r="N40" s="23" t="s">
        <v>35</v>
      </c>
      <c r="O40" s="20" t="s">
        <v>97</v>
      </c>
      <c r="P40" s="22" t="s">
        <v>57</v>
      </c>
      <c r="Q40" s="28" t="s">
        <v>45</v>
      </c>
      <c r="R40" s="44" t="s">
        <v>89</v>
      </c>
      <c r="S40" s="20" t="s">
        <v>162</v>
      </c>
      <c r="T40" s="28">
        <v>839</v>
      </c>
      <c r="U40" s="28" t="s">
        <v>163</v>
      </c>
      <c r="V40" s="53">
        <v>6</v>
      </c>
      <c r="W40" s="54">
        <v>9368.75</v>
      </c>
      <c r="X40" s="54">
        <f t="shared" si="2"/>
        <v>56212.5</v>
      </c>
      <c r="Y40" s="54">
        <f t="shared" si="3"/>
        <v>62958.00000000001</v>
      </c>
      <c r="Z40" s="28" t="s">
        <v>164</v>
      </c>
      <c r="AA40" s="55">
        <v>2013</v>
      </c>
      <c r="AB40" s="20" t="s">
        <v>190</v>
      </c>
    </row>
    <row r="41" spans="1:28" ht="102">
      <c r="A41" s="7" t="s">
        <v>81</v>
      </c>
      <c r="B41" s="25" t="s">
        <v>196</v>
      </c>
      <c r="C41" s="27" t="s">
        <v>33</v>
      </c>
      <c r="D41" s="22" t="s">
        <v>172</v>
      </c>
      <c r="E41" s="22" t="s">
        <v>155</v>
      </c>
      <c r="F41" s="22" t="s">
        <v>156</v>
      </c>
      <c r="G41" s="22" t="s">
        <v>173</v>
      </c>
      <c r="H41" s="22" t="s">
        <v>174</v>
      </c>
      <c r="I41" s="21" t="s">
        <v>184</v>
      </c>
      <c r="J41" s="22" t="s">
        <v>185</v>
      </c>
      <c r="K41" s="22" t="s">
        <v>161</v>
      </c>
      <c r="L41" s="28">
        <v>50</v>
      </c>
      <c r="M41" s="1">
        <v>710000000</v>
      </c>
      <c r="N41" s="23" t="s">
        <v>35</v>
      </c>
      <c r="O41" s="20" t="s">
        <v>97</v>
      </c>
      <c r="P41" s="22" t="s">
        <v>57</v>
      </c>
      <c r="Q41" s="28" t="s">
        <v>45</v>
      </c>
      <c r="R41" s="44" t="s">
        <v>89</v>
      </c>
      <c r="S41" s="20" t="s">
        <v>162</v>
      </c>
      <c r="T41" s="28">
        <v>839</v>
      </c>
      <c r="U41" s="28" t="s">
        <v>163</v>
      </c>
      <c r="V41" s="53">
        <v>6</v>
      </c>
      <c r="W41" s="54">
        <v>9368.75</v>
      </c>
      <c r="X41" s="54">
        <f t="shared" si="2"/>
        <v>56212.5</v>
      </c>
      <c r="Y41" s="54">
        <f t="shared" si="3"/>
        <v>62958.00000000001</v>
      </c>
      <c r="Z41" s="28" t="s">
        <v>164</v>
      </c>
      <c r="AA41" s="55">
        <v>2013</v>
      </c>
      <c r="AB41" s="20" t="s">
        <v>190</v>
      </c>
    </row>
    <row r="42" spans="1:28" ht="102">
      <c r="A42" s="7" t="s">
        <v>81</v>
      </c>
      <c r="B42" s="25" t="s">
        <v>197</v>
      </c>
      <c r="C42" s="27" t="s">
        <v>33</v>
      </c>
      <c r="D42" s="22" t="s">
        <v>172</v>
      </c>
      <c r="E42" s="22" t="s">
        <v>155</v>
      </c>
      <c r="F42" s="22" t="s">
        <v>156</v>
      </c>
      <c r="G42" s="22" t="s">
        <v>173</v>
      </c>
      <c r="H42" s="22" t="s">
        <v>174</v>
      </c>
      <c r="I42" s="21" t="s">
        <v>187</v>
      </c>
      <c r="J42" s="22" t="s">
        <v>188</v>
      </c>
      <c r="K42" s="22" t="s">
        <v>161</v>
      </c>
      <c r="L42" s="28">
        <v>50</v>
      </c>
      <c r="M42" s="1">
        <v>710000000</v>
      </c>
      <c r="N42" s="23" t="s">
        <v>35</v>
      </c>
      <c r="O42" s="20" t="s">
        <v>97</v>
      </c>
      <c r="P42" s="22" t="s">
        <v>57</v>
      </c>
      <c r="Q42" s="28" t="s">
        <v>45</v>
      </c>
      <c r="R42" s="44" t="s">
        <v>89</v>
      </c>
      <c r="S42" s="20" t="s">
        <v>162</v>
      </c>
      <c r="T42" s="28">
        <v>839</v>
      </c>
      <c r="U42" s="28" t="s">
        <v>163</v>
      </c>
      <c r="V42" s="53">
        <v>6</v>
      </c>
      <c r="W42" s="54">
        <v>9368.75</v>
      </c>
      <c r="X42" s="54">
        <f t="shared" si="2"/>
        <v>56212.5</v>
      </c>
      <c r="Y42" s="54">
        <f t="shared" si="3"/>
        <v>62958.00000000001</v>
      </c>
      <c r="Z42" s="28" t="s">
        <v>164</v>
      </c>
      <c r="AA42" s="55">
        <v>2013</v>
      </c>
      <c r="AB42" s="20" t="s">
        <v>190</v>
      </c>
    </row>
    <row r="43" spans="1:28" ht="102">
      <c r="A43" s="7" t="s">
        <v>64</v>
      </c>
      <c r="B43" s="25" t="s">
        <v>273</v>
      </c>
      <c r="C43" s="27" t="s">
        <v>33</v>
      </c>
      <c r="D43" s="22" t="s">
        <v>198</v>
      </c>
      <c r="E43" s="22" t="s">
        <v>199</v>
      </c>
      <c r="F43" s="22" t="s">
        <v>200</v>
      </c>
      <c r="G43" s="22" t="s">
        <v>201</v>
      </c>
      <c r="H43" s="22" t="s">
        <v>202</v>
      </c>
      <c r="I43" s="21" t="s">
        <v>203</v>
      </c>
      <c r="J43" s="22" t="s">
        <v>204</v>
      </c>
      <c r="K43" s="22" t="s">
        <v>161</v>
      </c>
      <c r="L43" s="28">
        <v>0</v>
      </c>
      <c r="M43" s="1">
        <v>710000000</v>
      </c>
      <c r="N43" s="23" t="s">
        <v>35</v>
      </c>
      <c r="O43" s="20" t="s">
        <v>40</v>
      </c>
      <c r="P43" s="23" t="s">
        <v>35</v>
      </c>
      <c r="Q43" s="28" t="s">
        <v>45</v>
      </c>
      <c r="R43" s="44" t="s">
        <v>272</v>
      </c>
      <c r="S43" s="20" t="s">
        <v>111</v>
      </c>
      <c r="T43" s="28">
        <v>839</v>
      </c>
      <c r="U43" s="28" t="s">
        <v>53</v>
      </c>
      <c r="V43" s="53">
        <v>34</v>
      </c>
      <c r="W43" s="54">
        <v>12827</v>
      </c>
      <c r="X43" s="54">
        <f>V43*W43</f>
        <v>436118</v>
      </c>
      <c r="Y43" s="54">
        <f t="shared" si="3"/>
        <v>488452.16000000003</v>
      </c>
      <c r="Z43" s="28"/>
      <c r="AA43" s="55">
        <v>2013</v>
      </c>
      <c r="AB43" s="20"/>
    </row>
    <row r="44" spans="1:28" ht="51">
      <c r="A44" s="7" t="s">
        <v>64</v>
      </c>
      <c r="B44" s="25" t="s">
        <v>274</v>
      </c>
      <c r="C44" s="27" t="s">
        <v>33</v>
      </c>
      <c r="D44" s="22" t="s">
        <v>205</v>
      </c>
      <c r="E44" s="22" t="s">
        <v>206</v>
      </c>
      <c r="F44" s="22" t="s">
        <v>206</v>
      </c>
      <c r="G44" s="22" t="s">
        <v>207</v>
      </c>
      <c r="H44" s="22" t="s">
        <v>208</v>
      </c>
      <c r="I44" s="21" t="s">
        <v>209</v>
      </c>
      <c r="J44" s="22" t="s">
        <v>210</v>
      </c>
      <c r="K44" s="22" t="s">
        <v>161</v>
      </c>
      <c r="L44" s="28">
        <v>0</v>
      </c>
      <c r="M44" s="1">
        <v>710000000</v>
      </c>
      <c r="N44" s="23" t="s">
        <v>35</v>
      </c>
      <c r="O44" s="20" t="s">
        <v>40</v>
      </c>
      <c r="P44" s="23" t="s">
        <v>35</v>
      </c>
      <c r="Q44" s="28" t="s">
        <v>45</v>
      </c>
      <c r="R44" s="44" t="s">
        <v>272</v>
      </c>
      <c r="S44" s="20" t="s">
        <v>111</v>
      </c>
      <c r="T44" s="28">
        <v>796</v>
      </c>
      <c r="U44" s="28" t="s">
        <v>56</v>
      </c>
      <c r="V44" s="53">
        <v>38</v>
      </c>
      <c r="W44" s="54">
        <v>7490</v>
      </c>
      <c r="X44" s="54">
        <f>V44*W44</f>
        <v>284620</v>
      </c>
      <c r="Y44" s="54">
        <f t="shared" si="3"/>
        <v>318774.4</v>
      </c>
      <c r="Z44" s="28"/>
      <c r="AA44" s="55">
        <v>2013</v>
      </c>
      <c r="AB44" s="20"/>
    </row>
    <row r="45" spans="1:28" ht="51">
      <c r="A45" s="7" t="s">
        <v>64</v>
      </c>
      <c r="B45" s="25" t="s">
        <v>275</v>
      </c>
      <c r="C45" s="27" t="s">
        <v>33</v>
      </c>
      <c r="D45" s="22" t="s">
        <v>211</v>
      </c>
      <c r="E45" s="22" t="s">
        <v>206</v>
      </c>
      <c r="F45" s="22" t="s">
        <v>206</v>
      </c>
      <c r="G45" s="22" t="s">
        <v>212</v>
      </c>
      <c r="H45" s="22" t="s">
        <v>213</v>
      </c>
      <c r="I45" s="21" t="s">
        <v>209</v>
      </c>
      <c r="J45" s="22" t="s">
        <v>210</v>
      </c>
      <c r="K45" s="22" t="s">
        <v>161</v>
      </c>
      <c r="L45" s="28">
        <v>0</v>
      </c>
      <c r="M45" s="1">
        <v>710000000</v>
      </c>
      <c r="N45" s="23" t="s">
        <v>35</v>
      </c>
      <c r="O45" s="20" t="s">
        <v>40</v>
      </c>
      <c r="P45" s="23" t="s">
        <v>35</v>
      </c>
      <c r="Q45" s="28" t="s">
        <v>45</v>
      </c>
      <c r="R45" s="44" t="s">
        <v>272</v>
      </c>
      <c r="S45" s="20" t="s">
        <v>111</v>
      </c>
      <c r="T45" s="28">
        <v>796</v>
      </c>
      <c r="U45" s="28" t="s">
        <v>56</v>
      </c>
      <c r="V45" s="53">
        <v>14</v>
      </c>
      <c r="W45" s="54">
        <v>6740</v>
      </c>
      <c r="X45" s="54">
        <f aca="true" t="shared" si="4" ref="X45:X54">V45*W45</f>
        <v>94360</v>
      </c>
      <c r="Y45" s="54">
        <f t="shared" si="3"/>
        <v>105683.20000000001</v>
      </c>
      <c r="Z45" s="28"/>
      <c r="AA45" s="55">
        <v>2013</v>
      </c>
      <c r="AB45" s="20"/>
    </row>
    <row r="46" spans="1:28" ht="89.25">
      <c r="A46" s="7" t="s">
        <v>64</v>
      </c>
      <c r="B46" s="25" t="s">
        <v>276</v>
      </c>
      <c r="C46" s="27" t="s">
        <v>33</v>
      </c>
      <c r="D46" s="22" t="s">
        <v>214</v>
      </c>
      <c r="E46" s="22" t="s">
        <v>215</v>
      </c>
      <c r="F46" s="22" t="s">
        <v>216</v>
      </c>
      <c r="G46" s="22" t="s">
        <v>217</v>
      </c>
      <c r="H46" s="22" t="s">
        <v>218</v>
      </c>
      <c r="I46" s="21" t="s">
        <v>219</v>
      </c>
      <c r="J46" s="22" t="s">
        <v>220</v>
      </c>
      <c r="K46" s="22" t="s">
        <v>161</v>
      </c>
      <c r="L46" s="28">
        <v>0</v>
      </c>
      <c r="M46" s="1">
        <v>710000000</v>
      </c>
      <c r="N46" s="23" t="s">
        <v>35</v>
      </c>
      <c r="O46" s="20" t="s">
        <v>40</v>
      </c>
      <c r="P46" s="23" t="s">
        <v>35</v>
      </c>
      <c r="Q46" s="28" t="s">
        <v>45</v>
      </c>
      <c r="R46" s="44" t="s">
        <v>272</v>
      </c>
      <c r="S46" s="20" t="s">
        <v>111</v>
      </c>
      <c r="T46" s="28">
        <v>715</v>
      </c>
      <c r="U46" s="28" t="s">
        <v>221</v>
      </c>
      <c r="V46" s="53">
        <v>38</v>
      </c>
      <c r="W46" s="54">
        <v>15990</v>
      </c>
      <c r="X46" s="54">
        <f t="shared" si="4"/>
        <v>607620</v>
      </c>
      <c r="Y46" s="54">
        <f t="shared" si="3"/>
        <v>680534.4</v>
      </c>
      <c r="Z46" s="28"/>
      <c r="AA46" s="55">
        <v>2013</v>
      </c>
      <c r="AB46" s="20"/>
    </row>
    <row r="47" spans="1:28" ht="89.25">
      <c r="A47" s="7" t="s">
        <v>64</v>
      </c>
      <c r="B47" s="25" t="s">
        <v>277</v>
      </c>
      <c r="C47" s="27" t="s">
        <v>33</v>
      </c>
      <c r="D47" s="22" t="s">
        <v>222</v>
      </c>
      <c r="E47" s="22" t="s">
        <v>215</v>
      </c>
      <c r="F47" s="22" t="s">
        <v>216</v>
      </c>
      <c r="G47" s="22" t="s">
        <v>223</v>
      </c>
      <c r="H47" s="22" t="s">
        <v>213</v>
      </c>
      <c r="I47" s="21" t="s">
        <v>219</v>
      </c>
      <c r="J47" s="22" t="s">
        <v>220</v>
      </c>
      <c r="K47" s="22" t="s">
        <v>161</v>
      </c>
      <c r="L47" s="28">
        <v>0</v>
      </c>
      <c r="M47" s="1">
        <v>710000000</v>
      </c>
      <c r="N47" s="23" t="s">
        <v>35</v>
      </c>
      <c r="O47" s="20" t="s">
        <v>40</v>
      </c>
      <c r="P47" s="23" t="s">
        <v>35</v>
      </c>
      <c r="Q47" s="28" t="s">
        <v>45</v>
      </c>
      <c r="R47" s="44" t="s">
        <v>272</v>
      </c>
      <c r="S47" s="20" t="s">
        <v>111</v>
      </c>
      <c r="T47" s="28">
        <v>715</v>
      </c>
      <c r="U47" s="28" t="s">
        <v>221</v>
      </c>
      <c r="V47" s="53">
        <v>14</v>
      </c>
      <c r="W47" s="54">
        <v>15740</v>
      </c>
      <c r="X47" s="54">
        <f t="shared" si="4"/>
        <v>220360</v>
      </c>
      <c r="Y47" s="54">
        <f t="shared" si="3"/>
        <v>246803.2</v>
      </c>
      <c r="Z47" s="28"/>
      <c r="AA47" s="55">
        <v>2013</v>
      </c>
      <c r="AB47" s="20"/>
    </row>
    <row r="48" spans="1:28" ht="63.75">
      <c r="A48" s="7" t="s">
        <v>64</v>
      </c>
      <c r="B48" s="25" t="s">
        <v>278</v>
      </c>
      <c r="C48" s="27" t="s">
        <v>33</v>
      </c>
      <c r="D48" s="22" t="s">
        <v>224</v>
      </c>
      <c r="E48" s="22" t="s">
        <v>225</v>
      </c>
      <c r="F48" s="22" t="s">
        <v>226</v>
      </c>
      <c r="G48" s="22" t="s">
        <v>227</v>
      </c>
      <c r="H48" s="22" t="s">
        <v>228</v>
      </c>
      <c r="I48" s="21" t="s">
        <v>229</v>
      </c>
      <c r="J48" s="22" t="s">
        <v>230</v>
      </c>
      <c r="K48" s="22" t="s">
        <v>161</v>
      </c>
      <c r="L48" s="28">
        <v>0</v>
      </c>
      <c r="M48" s="1">
        <v>710000000</v>
      </c>
      <c r="N48" s="23" t="s">
        <v>35</v>
      </c>
      <c r="O48" s="20" t="s">
        <v>40</v>
      </c>
      <c r="P48" s="23" t="s">
        <v>35</v>
      </c>
      <c r="Q48" s="28" t="s">
        <v>45</v>
      </c>
      <c r="R48" s="44" t="s">
        <v>272</v>
      </c>
      <c r="S48" s="20" t="s">
        <v>111</v>
      </c>
      <c r="T48" s="28">
        <v>839</v>
      </c>
      <c r="U48" s="28" t="s">
        <v>53</v>
      </c>
      <c r="V48" s="53">
        <v>38</v>
      </c>
      <c r="W48" s="54">
        <v>17990</v>
      </c>
      <c r="X48" s="54">
        <f t="shared" si="4"/>
        <v>683620</v>
      </c>
      <c r="Y48" s="54">
        <f t="shared" si="3"/>
        <v>765654.4</v>
      </c>
      <c r="Z48" s="28"/>
      <c r="AA48" s="55">
        <v>2013</v>
      </c>
      <c r="AB48" s="20"/>
    </row>
    <row r="49" spans="1:28" ht="63.75">
      <c r="A49" s="7" t="s">
        <v>64</v>
      </c>
      <c r="B49" s="25" t="s">
        <v>279</v>
      </c>
      <c r="C49" s="27" t="s">
        <v>33</v>
      </c>
      <c r="D49" s="22" t="s">
        <v>231</v>
      </c>
      <c r="E49" s="22" t="s">
        <v>225</v>
      </c>
      <c r="F49" s="22" t="s">
        <v>226</v>
      </c>
      <c r="G49" s="22" t="s">
        <v>232</v>
      </c>
      <c r="H49" s="22" t="s">
        <v>233</v>
      </c>
      <c r="I49" s="21" t="s">
        <v>234</v>
      </c>
      <c r="J49" s="22" t="s">
        <v>230</v>
      </c>
      <c r="K49" s="22" t="s">
        <v>161</v>
      </c>
      <c r="L49" s="28">
        <v>0</v>
      </c>
      <c r="M49" s="1">
        <v>710000000</v>
      </c>
      <c r="N49" s="23" t="s">
        <v>35</v>
      </c>
      <c r="O49" s="20" t="s">
        <v>40</v>
      </c>
      <c r="P49" s="23" t="s">
        <v>35</v>
      </c>
      <c r="Q49" s="28" t="s">
        <v>45</v>
      </c>
      <c r="R49" s="44" t="s">
        <v>272</v>
      </c>
      <c r="S49" s="20" t="s">
        <v>111</v>
      </c>
      <c r="T49" s="28">
        <v>839</v>
      </c>
      <c r="U49" s="28" t="s">
        <v>53</v>
      </c>
      <c r="V49" s="53">
        <v>14</v>
      </c>
      <c r="W49" s="54">
        <v>17990</v>
      </c>
      <c r="X49" s="54">
        <f t="shared" si="4"/>
        <v>251860</v>
      </c>
      <c r="Y49" s="54">
        <f t="shared" si="3"/>
        <v>282083.2</v>
      </c>
      <c r="Z49" s="28"/>
      <c r="AA49" s="55">
        <v>2013</v>
      </c>
      <c r="AB49" s="20"/>
    </row>
    <row r="50" spans="1:28" ht="114.75">
      <c r="A50" s="7" t="s">
        <v>64</v>
      </c>
      <c r="B50" s="25" t="s">
        <v>280</v>
      </c>
      <c r="C50" s="27" t="s">
        <v>33</v>
      </c>
      <c r="D50" s="22" t="s">
        <v>235</v>
      </c>
      <c r="E50" s="22" t="s">
        <v>236</v>
      </c>
      <c r="F50" s="22" t="s">
        <v>236</v>
      </c>
      <c r="G50" s="22" t="s">
        <v>237</v>
      </c>
      <c r="H50" s="22" t="s">
        <v>238</v>
      </c>
      <c r="I50" s="21" t="s">
        <v>239</v>
      </c>
      <c r="J50" s="22" t="s">
        <v>240</v>
      </c>
      <c r="K50" s="22" t="s">
        <v>161</v>
      </c>
      <c r="L50" s="28">
        <v>0</v>
      </c>
      <c r="M50" s="1">
        <v>710000000</v>
      </c>
      <c r="N50" s="23" t="s">
        <v>35</v>
      </c>
      <c r="O50" s="20" t="s">
        <v>40</v>
      </c>
      <c r="P50" s="23" t="s">
        <v>35</v>
      </c>
      <c r="Q50" s="28" t="s">
        <v>45</v>
      </c>
      <c r="R50" s="44" t="s">
        <v>272</v>
      </c>
      <c r="S50" s="20" t="s">
        <v>111</v>
      </c>
      <c r="T50" s="28">
        <v>839</v>
      </c>
      <c r="U50" s="28" t="s">
        <v>53</v>
      </c>
      <c r="V50" s="53">
        <v>6</v>
      </c>
      <c r="W50" s="54">
        <v>9000</v>
      </c>
      <c r="X50" s="54">
        <f t="shared" si="4"/>
        <v>54000</v>
      </c>
      <c r="Y50" s="54">
        <f t="shared" si="3"/>
        <v>60480.00000000001</v>
      </c>
      <c r="Z50" s="28"/>
      <c r="AA50" s="55">
        <v>2013</v>
      </c>
      <c r="AB50" s="20"/>
    </row>
    <row r="51" spans="1:28" ht="165.75">
      <c r="A51" s="7" t="s">
        <v>64</v>
      </c>
      <c r="B51" s="25" t="s">
        <v>281</v>
      </c>
      <c r="C51" s="27" t="s">
        <v>33</v>
      </c>
      <c r="D51" s="22" t="s">
        <v>241</v>
      </c>
      <c r="E51" s="22" t="s">
        <v>242</v>
      </c>
      <c r="F51" s="22" t="s">
        <v>243</v>
      </c>
      <c r="G51" s="22" t="s">
        <v>244</v>
      </c>
      <c r="H51" s="22" t="s">
        <v>245</v>
      </c>
      <c r="I51" s="21" t="s">
        <v>246</v>
      </c>
      <c r="J51" s="22" t="s">
        <v>247</v>
      </c>
      <c r="K51" s="22" t="s">
        <v>161</v>
      </c>
      <c r="L51" s="28">
        <v>0</v>
      </c>
      <c r="M51" s="1">
        <v>710000000</v>
      </c>
      <c r="N51" s="23" t="s">
        <v>35</v>
      </c>
      <c r="O51" s="20" t="s">
        <v>40</v>
      </c>
      <c r="P51" s="23" t="s">
        <v>35</v>
      </c>
      <c r="Q51" s="28" t="s">
        <v>45</v>
      </c>
      <c r="R51" s="44" t="s">
        <v>272</v>
      </c>
      <c r="S51" s="20" t="s">
        <v>111</v>
      </c>
      <c r="T51" s="28">
        <v>796</v>
      </c>
      <c r="U51" s="28" t="s">
        <v>56</v>
      </c>
      <c r="V51" s="53">
        <v>52</v>
      </c>
      <c r="W51" s="54">
        <v>13500</v>
      </c>
      <c r="X51" s="54">
        <f t="shared" si="4"/>
        <v>702000</v>
      </c>
      <c r="Y51" s="54">
        <f t="shared" si="3"/>
        <v>786240.0000000001</v>
      </c>
      <c r="Z51" s="28"/>
      <c r="AA51" s="55">
        <v>2013</v>
      </c>
      <c r="AB51" s="20"/>
    </row>
    <row r="52" spans="1:28" ht="89.25">
      <c r="A52" s="7" t="s">
        <v>64</v>
      </c>
      <c r="B52" s="25" t="s">
        <v>282</v>
      </c>
      <c r="C52" s="27" t="s">
        <v>33</v>
      </c>
      <c r="D52" s="22" t="s">
        <v>248</v>
      </c>
      <c r="E52" s="22" t="s">
        <v>249</v>
      </c>
      <c r="F52" s="22" t="s">
        <v>250</v>
      </c>
      <c r="G52" s="22" t="s">
        <v>251</v>
      </c>
      <c r="H52" s="22" t="s">
        <v>252</v>
      </c>
      <c r="I52" s="21" t="s">
        <v>253</v>
      </c>
      <c r="J52" s="22" t="s">
        <v>254</v>
      </c>
      <c r="K52" s="22" t="s">
        <v>161</v>
      </c>
      <c r="L52" s="28">
        <v>0</v>
      </c>
      <c r="M52" s="1">
        <v>710000000</v>
      </c>
      <c r="N52" s="23" t="s">
        <v>35</v>
      </c>
      <c r="O52" s="20" t="s">
        <v>40</v>
      </c>
      <c r="P52" s="23" t="s">
        <v>35</v>
      </c>
      <c r="Q52" s="28" t="s">
        <v>45</v>
      </c>
      <c r="R52" s="44" t="s">
        <v>272</v>
      </c>
      <c r="S52" s="20" t="s">
        <v>111</v>
      </c>
      <c r="T52" s="28">
        <v>715</v>
      </c>
      <c r="U52" s="28" t="s">
        <v>221</v>
      </c>
      <c r="V52" s="53">
        <v>38</v>
      </c>
      <c r="W52" s="54">
        <v>2490</v>
      </c>
      <c r="X52" s="54">
        <f t="shared" si="4"/>
        <v>94620</v>
      </c>
      <c r="Y52" s="54">
        <f t="shared" si="3"/>
        <v>105974.40000000001</v>
      </c>
      <c r="Z52" s="28"/>
      <c r="AA52" s="55">
        <v>2013</v>
      </c>
      <c r="AB52" s="20"/>
    </row>
    <row r="53" spans="1:28" ht="89.25">
      <c r="A53" s="7" t="s">
        <v>64</v>
      </c>
      <c r="B53" s="25" t="s">
        <v>283</v>
      </c>
      <c r="C53" s="27" t="s">
        <v>33</v>
      </c>
      <c r="D53" s="22" t="s">
        <v>255</v>
      </c>
      <c r="E53" s="22" t="s">
        <v>249</v>
      </c>
      <c r="F53" s="22" t="s">
        <v>250</v>
      </c>
      <c r="G53" s="22" t="s">
        <v>256</v>
      </c>
      <c r="H53" s="22" t="s">
        <v>257</v>
      </c>
      <c r="I53" s="21" t="s">
        <v>253</v>
      </c>
      <c r="J53" s="22" t="s">
        <v>254</v>
      </c>
      <c r="K53" s="22" t="s">
        <v>161</v>
      </c>
      <c r="L53" s="28">
        <v>0</v>
      </c>
      <c r="M53" s="1">
        <v>710000000</v>
      </c>
      <c r="N53" s="23" t="s">
        <v>35</v>
      </c>
      <c r="O53" s="20" t="s">
        <v>40</v>
      </c>
      <c r="P53" s="23" t="s">
        <v>35</v>
      </c>
      <c r="Q53" s="28" t="s">
        <v>45</v>
      </c>
      <c r="R53" s="44" t="s">
        <v>272</v>
      </c>
      <c r="S53" s="20" t="s">
        <v>111</v>
      </c>
      <c r="T53" s="28">
        <v>715</v>
      </c>
      <c r="U53" s="28" t="s">
        <v>221</v>
      </c>
      <c r="V53" s="53">
        <v>14</v>
      </c>
      <c r="W53" s="54">
        <v>2490</v>
      </c>
      <c r="X53" s="54">
        <f t="shared" si="4"/>
        <v>34860</v>
      </c>
      <c r="Y53" s="54">
        <f t="shared" si="3"/>
        <v>39043.200000000004</v>
      </c>
      <c r="Z53" s="28"/>
      <c r="AA53" s="55">
        <v>2013</v>
      </c>
      <c r="AB53" s="20"/>
    </row>
    <row r="54" spans="1:28" ht="51">
      <c r="A54" s="7" t="s">
        <v>64</v>
      </c>
      <c r="B54" s="25" t="s">
        <v>284</v>
      </c>
      <c r="C54" s="27" t="s">
        <v>33</v>
      </c>
      <c r="D54" s="22" t="s">
        <v>258</v>
      </c>
      <c r="E54" s="22" t="s">
        <v>259</v>
      </c>
      <c r="F54" s="22" t="s">
        <v>260</v>
      </c>
      <c r="G54" s="22" t="s">
        <v>261</v>
      </c>
      <c r="H54" s="22" t="s">
        <v>262</v>
      </c>
      <c r="I54" s="21" t="s">
        <v>263</v>
      </c>
      <c r="J54" s="22" t="s">
        <v>264</v>
      </c>
      <c r="K54" s="22" t="s">
        <v>161</v>
      </c>
      <c r="L54" s="28">
        <v>0</v>
      </c>
      <c r="M54" s="1">
        <v>710000000</v>
      </c>
      <c r="N54" s="23" t="s">
        <v>35</v>
      </c>
      <c r="O54" s="20" t="s">
        <v>40</v>
      </c>
      <c r="P54" s="23" t="s">
        <v>35</v>
      </c>
      <c r="Q54" s="28" t="s">
        <v>45</v>
      </c>
      <c r="R54" s="44" t="s">
        <v>272</v>
      </c>
      <c r="S54" s="20" t="s">
        <v>111</v>
      </c>
      <c r="T54" s="28">
        <v>796</v>
      </c>
      <c r="U54" s="28" t="s">
        <v>56</v>
      </c>
      <c r="V54" s="53">
        <v>52</v>
      </c>
      <c r="W54" s="54">
        <v>7500</v>
      </c>
      <c r="X54" s="54">
        <f t="shared" si="4"/>
        <v>390000</v>
      </c>
      <c r="Y54" s="54">
        <f>X54*1.12</f>
        <v>436800.00000000006</v>
      </c>
      <c r="Z54" s="28"/>
      <c r="AA54" s="55">
        <v>2013</v>
      </c>
      <c r="AB54" s="20"/>
    </row>
    <row r="55" spans="1:28" ht="15">
      <c r="A55" s="7"/>
      <c r="B55" s="40" t="s">
        <v>47</v>
      </c>
      <c r="C55" s="9"/>
      <c r="D55" s="10"/>
      <c r="E55" s="10"/>
      <c r="F55" s="10"/>
      <c r="G55" s="20"/>
      <c r="H55" s="20"/>
      <c r="I55" s="20"/>
      <c r="J55" s="20"/>
      <c r="K55" s="11"/>
      <c r="L55" s="12"/>
      <c r="M55" s="1"/>
      <c r="N55" s="23"/>
      <c r="O55" s="12"/>
      <c r="P55" s="9"/>
      <c r="Q55" s="9"/>
      <c r="R55" s="9"/>
      <c r="S55" s="13"/>
      <c r="T55" s="14"/>
      <c r="U55" s="15"/>
      <c r="V55" s="11"/>
      <c r="W55" s="14"/>
      <c r="X55" s="19">
        <f>SUM(X32:X54)</f>
        <v>93928850.5</v>
      </c>
      <c r="Y55" s="19">
        <f>SUM(Y32:Y54)</f>
        <v>105200312.56000003</v>
      </c>
      <c r="Z55" s="14"/>
      <c r="AA55" s="11"/>
      <c r="AB55" s="16"/>
    </row>
    <row r="56" spans="1:28" ht="15">
      <c r="A56" s="7"/>
      <c r="B56" s="40" t="s">
        <v>28</v>
      </c>
      <c r="C56" s="9"/>
      <c r="D56" s="10"/>
      <c r="E56" s="10"/>
      <c r="F56" s="10"/>
      <c r="G56" s="20"/>
      <c r="H56" s="20"/>
      <c r="I56" s="20"/>
      <c r="J56" s="20"/>
      <c r="K56" s="11"/>
      <c r="L56" s="12"/>
      <c r="M56" s="1"/>
      <c r="N56" s="23"/>
      <c r="O56" s="12"/>
      <c r="P56" s="9"/>
      <c r="Q56" s="9"/>
      <c r="R56" s="9"/>
      <c r="S56" s="13"/>
      <c r="T56" s="14"/>
      <c r="U56" s="15"/>
      <c r="V56" s="11"/>
      <c r="W56" s="14"/>
      <c r="X56" s="19"/>
      <c r="Y56" s="19"/>
      <c r="Z56" s="14"/>
      <c r="AA56" s="11"/>
      <c r="AB56" s="16"/>
    </row>
    <row r="57" spans="1:28" ht="63.75">
      <c r="A57" s="7" t="s">
        <v>38</v>
      </c>
      <c r="B57" s="25" t="s">
        <v>80</v>
      </c>
      <c r="C57" s="27" t="s">
        <v>33</v>
      </c>
      <c r="D57" s="70" t="s">
        <v>75</v>
      </c>
      <c r="E57" s="49" t="s">
        <v>76</v>
      </c>
      <c r="F57" s="49" t="s">
        <v>101</v>
      </c>
      <c r="G57" s="49" t="s">
        <v>77</v>
      </c>
      <c r="H57" s="49" t="s">
        <v>289</v>
      </c>
      <c r="I57" s="49" t="s">
        <v>78</v>
      </c>
      <c r="J57" s="49" t="s">
        <v>79</v>
      </c>
      <c r="K57" s="49" t="s">
        <v>34</v>
      </c>
      <c r="L57" s="20">
        <v>80</v>
      </c>
      <c r="M57" s="50">
        <v>710000000</v>
      </c>
      <c r="N57" s="51" t="s">
        <v>35</v>
      </c>
      <c r="O57" s="20" t="s">
        <v>72</v>
      </c>
      <c r="P57" s="49" t="s">
        <v>36</v>
      </c>
      <c r="Q57" s="20"/>
      <c r="R57" s="9" t="s">
        <v>63</v>
      </c>
      <c r="S57" s="20" t="s">
        <v>71</v>
      </c>
      <c r="T57" s="45"/>
      <c r="U57" s="45"/>
      <c r="V57" s="46"/>
      <c r="W57" s="52"/>
      <c r="X57" s="47">
        <v>100000000</v>
      </c>
      <c r="Y57" s="47">
        <v>112000000.00000001</v>
      </c>
      <c r="Z57" s="20"/>
      <c r="AA57" s="48">
        <v>2013</v>
      </c>
      <c r="AB57" s="20" t="s">
        <v>43</v>
      </c>
    </row>
    <row r="58" spans="1:28" ht="76.5">
      <c r="A58" s="7" t="s">
        <v>102</v>
      </c>
      <c r="B58" s="25" t="s">
        <v>150</v>
      </c>
      <c r="C58" s="27" t="s">
        <v>33</v>
      </c>
      <c r="D58" s="56" t="s">
        <v>104</v>
      </c>
      <c r="E58" s="49" t="s">
        <v>105</v>
      </c>
      <c r="F58" s="49" t="s">
        <v>106</v>
      </c>
      <c r="G58" s="49" t="s">
        <v>107</v>
      </c>
      <c r="H58" s="49" t="s">
        <v>148</v>
      </c>
      <c r="I58" s="49" t="s">
        <v>109</v>
      </c>
      <c r="J58" s="49" t="s">
        <v>108</v>
      </c>
      <c r="K58" s="58" t="s">
        <v>34</v>
      </c>
      <c r="L58" s="20">
        <v>15</v>
      </c>
      <c r="M58" s="50">
        <v>710000000</v>
      </c>
      <c r="N58" s="51" t="s">
        <v>35</v>
      </c>
      <c r="O58" s="20" t="s">
        <v>72</v>
      </c>
      <c r="P58" s="1" t="s">
        <v>36</v>
      </c>
      <c r="Q58" s="58"/>
      <c r="R58" s="9" t="s">
        <v>63</v>
      </c>
      <c r="S58" s="20" t="s">
        <v>71</v>
      </c>
      <c r="T58" s="58"/>
      <c r="U58" s="58"/>
      <c r="V58" s="59"/>
      <c r="W58" s="58"/>
      <c r="X58" s="47">
        <v>22500000</v>
      </c>
      <c r="Y58" s="47">
        <f>X58*1.12</f>
        <v>25200000.000000004</v>
      </c>
      <c r="Z58" s="58"/>
      <c r="AA58" s="58">
        <v>2013</v>
      </c>
      <c r="AB58" s="58" t="s">
        <v>43</v>
      </c>
    </row>
    <row r="59" spans="1:28" ht="89.25">
      <c r="A59" s="7" t="s">
        <v>102</v>
      </c>
      <c r="B59" s="25" t="s">
        <v>151</v>
      </c>
      <c r="C59" s="27" t="s">
        <v>33</v>
      </c>
      <c r="D59" s="56" t="s">
        <v>121</v>
      </c>
      <c r="E59" s="49" t="s">
        <v>122</v>
      </c>
      <c r="F59" s="49" t="s">
        <v>115</v>
      </c>
      <c r="G59" s="49" t="s">
        <v>123</v>
      </c>
      <c r="H59" s="49" t="s">
        <v>149</v>
      </c>
      <c r="I59" s="49" t="s">
        <v>118</v>
      </c>
      <c r="J59" s="49" t="s">
        <v>117</v>
      </c>
      <c r="K59" s="58" t="s">
        <v>39</v>
      </c>
      <c r="L59" s="20">
        <v>0</v>
      </c>
      <c r="M59" s="50">
        <v>710000000</v>
      </c>
      <c r="N59" s="51" t="s">
        <v>35</v>
      </c>
      <c r="O59" s="20" t="s">
        <v>72</v>
      </c>
      <c r="P59" s="1" t="s">
        <v>36</v>
      </c>
      <c r="Q59" s="58"/>
      <c r="R59" s="9" t="s">
        <v>63</v>
      </c>
      <c r="S59" s="20" t="s">
        <v>71</v>
      </c>
      <c r="T59" s="58"/>
      <c r="U59" s="58"/>
      <c r="V59" s="59"/>
      <c r="W59" s="58"/>
      <c r="X59" s="47">
        <v>5757500</v>
      </c>
      <c r="Y59" s="47">
        <f>X59*1.12</f>
        <v>6448400.000000001</v>
      </c>
      <c r="Z59" s="60"/>
      <c r="AA59" s="61">
        <v>2013</v>
      </c>
      <c r="AB59" s="58" t="s">
        <v>152</v>
      </c>
    </row>
    <row r="60" spans="1:28" ht="63.75">
      <c r="A60" s="7" t="s">
        <v>62</v>
      </c>
      <c r="B60" s="25" t="s">
        <v>145</v>
      </c>
      <c r="C60" s="9" t="s">
        <v>33</v>
      </c>
      <c r="D60" s="62" t="s">
        <v>125</v>
      </c>
      <c r="E60" s="26" t="s">
        <v>126</v>
      </c>
      <c r="F60" s="26" t="s">
        <v>127</v>
      </c>
      <c r="G60" s="63" t="s">
        <v>126</v>
      </c>
      <c r="H60" s="26" t="s">
        <v>127</v>
      </c>
      <c r="I60" s="39" t="s">
        <v>128</v>
      </c>
      <c r="J60" s="26" t="s">
        <v>129</v>
      </c>
      <c r="K60" s="26" t="s">
        <v>34</v>
      </c>
      <c r="L60" s="31">
        <v>50</v>
      </c>
      <c r="M60" s="1">
        <v>710000000</v>
      </c>
      <c r="N60" s="23" t="s">
        <v>35</v>
      </c>
      <c r="O60" s="20" t="s">
        <v>97</v>
      </c>
      <c r="P60" s="26" t="s">
        <v>59</v>
      </c>
      <c r="Q60" s="26"/>
      <c r="R60" s="9" t="s">
        <v>63</v>
      </c>
      <c r="S60" s="30" t="s">
        <v>61</v>
      </c>
      <c r="T60" s="26"/>
      <c r="U60" s="26"/>
      <c r="V60" s="26"/>
      <c r="W60" s="26"/>
      <c r="X60" s="32">
        <v>1469360</v>
      </c>
      <c r="Y60" s="33">
        <f>X60*1.12</f>
        <v>1645683.2000000002</v>
      </c>
      <c r="Z60" s="34"/>
      <c r="AA60" s="35">
        <v>2013</v>
      </c>
      <c r="AB60" s="26" t="s">
        <v>144</v>
      </c>
    </row>
    <row r="61" spans="1:28" ht="63.75">
      <c r="A61" s="7" t="s">
        <v>62</v>
      </c>
      <c r="B61" s="25" t="s">
        <v>146</v>
      </c>
      <c r="C61" s="9" t="s">
        <v>33</v>
      </c>
      <c r="D61" s="62" t="s">
        <v>131</v>
      </c>
      <c r="E61" s="26" t="s">
        <v>132</v>
      </c>
      <c r="F61" s="26" t="s">
        <v>133</v>
      </c>
      <c r="G61" s="26" t="s">
        <v>132</v>
      </c>
      <c r="H61" s="26" t="s">
        <v>133</v>
      </c>
      <c r="I61" s="26" t="s">
        <v>134</v>
      </c>
      <c r="J61" s="26" t="s">
        <v>135</v>
      </c>
      <c r="K61" s="26" t="s">
        <v>34</v>
      </c>
      <c r="L61" s="31">
        <v>50</v>
      </c>
      <c r="M61" s="1">
        <v>710000000</v>
      </c>
      <c r="N61" s="23" t="s">
        <v>35</v>
      </c>
      <c r="O61" s="20" t="s">
        <v>97</v>
      </c>
      <c r="P61" s="26" t="s">
        <v>59</v>
      </c>
      <c r="Q61" s="26"/>
      <c r="R61" s="9" t="s">
        <v>63</v>
      </c>
      <c r="S61" s="30" t="s">
        <v>61</v>
      </c>
      <c r="T61" s="26"/>
      <c r="U61" s="26"/>
      <c r="V61" s="26"/>
      <c r="W61" s="26"/>
      <c r="X61" s="32">
        <v>9600000</v>
      </c>
      <c r="Y61" s="33">
        <v>10752000.000000002</v>
      </c>
      <c r="Z61" s="34"/>
      <c r="AA61" s="35">
        <v>2013</v>
      </c>
      <c r="AB61" s="26" t="s">
        <v>43</v>
      </c>
    </row>
    <row r="62" spans="1:28" ht="63.75">
      <c r="A62" s="7" t="s">
        <v>62</v>
      </c>
      <c r="B62" s="25" t="s">
        <v>147</v>
      </c>
      <c r="C62" s="9" t="s">
        <v>33</v>
      </c>
      <c r="D62" s="62" t="s">
        <v>137</v>
      </c>
      <c r="E62" s="26" t="s">
        <v>138</v>
      </c>
      <c r="F62" s="26" t="s">
        <v>139</v>
      </c>
      <c r="G62" s="26" t="s">
        <v>140</v>
      </c>
      <c r="H62" s="26" t="s">
        <v>141</v>
      </c>
      <c r="I62" s="26" t="s">
        <v>142</v>
      </c>
      <c r="J62" s="26" t="s">
        <v>143</v>
      </c>
      <c r="K62" s="26" t="s">
        <v>34</v>
      </c>
      <c r="L62" s="31">
        <v>50</v>
      </c>
      <c r="M62" s="1">
        <v>710000000</v>
      </c>
      <c r="N62" s="23" t="s">
        <v>35</v>
      </c>
      <c r="O62" s="20" t="s">
        <v>97</v>
      </c>
      <c r="P62" s="26" t="s">
        <v>59</v>
      </c>
      <c r="Q62" s="26"/>
      <c r="R62" s="9" t="s">
        <v>63</v>
      </c>
      <c r="S62" s="30" t="s">
        <v>61</v>
      </c>
      <c r="T62" s="26"/>
      <c r="U62" s="26"/>
      <c r="V62" s="26"/>
      <c r="W62" s="26"/>
      <c r="X62" s="64">
        <v>552500</v>
      </c>
      <c r="Y62" s="33">
        <v>618800.0000000001</v>
      </c>
      <c r="Z62" s="34"/>
      <c r="AA62" s="35">
        <v>2013</v>
      </c>
      <c r="AB62" s="26" t="s">
        <v>43</v>
      </c>
    </row>
    <row r="63" spans="1:28" ht="51">
      <c r="A63" s="7" t="s">
        <v>64</v>
      </c>
      <c r="B63" s="25" t="s">
        <v>285</v>
      </c>
      <c r="C63" s="27" t="s">
        <v>33</v>
      </c>
      <c r="D63" s="22" t="s">
        <v>265</v>
      </c>
      <c r="E63" s="22" t="s">
        <v>266</v>
      </c>
      <c r="F63" s="22" t="s">
        <v>267</v>
      </c>
      <c r="G63" s="22" t="s">
        <v>268</v>
      </c>
      <c r="H63" s="22" t="s">
        <v>269</v>
      </c>
      <c r="I63" s="21" t="s">
        <v>270</v>
      </c>
      <c r="J63" s="22" t="s">
        <v>271</v>
      </c>
      <c r="K63" s="22" t="s">
        <v>161</v>
      </c>
      <c r="L63" s="28">
        <v>0</v>
      </c>
      <c r="M63" s="1">
        <v>710000000</v>
      </c>
      <c r="N63" s="23" t="s">
        <v>35</v>
      </c>
      <c r="O63" s="20" t="s">
        <v>40</v>
      </c>
      <c r="P63" s="22" t="s">
        <v>55</v>
      </c>
      <c r="Q63" s="28"/>
      <c r="R63" s="44" t="s">
        <v>288</v>
      </c>
      <c r="S63" s="20" t="s">
        <v>111</v>
      </c>
      <c r="T63" s="28"/>
      <c r="U63" s="28"/>
      <c r="V63" s="53"/>
      <c r="W63" s="54"/>
      <c r="X63" s="54">
        <v>19642857.14</v>
      </c>
      <c r="Y63" s="54">
        <f>X63*1.12</f>
        <v>21999999.9968</v>
      </c>
      <c r="Z63" s="28"/>
      <c r="AA63" s="55">
        <v>2013</v>
      </c>
      <c r="AB63" s="20"/>
    </row>
    <row r="64" spans="1:28" ht="15">
      <c r="A64" s="7"/>
      <c r="B64" s="40" t="s">
        <v>37</v>
      </c>
      <c r="C64" s="9"/>
      <c r="D64" s="10"/>
      <c r="E64" s="10"/>
      <c r="F64" s="10"/>
      <c r="G64" s="20"/>
      <c r="H64" s="20"/>
      <c r="I64" s="20"/>
      <c r="J64" s="20"/>
      <c r="K64" s="11"/>
      <c r="L64" s="12"/>
      <c r="M64" s="1"/>
      <c r="N64" s="23"/>
      <c r="O64" s="12"/>
      <c r="P64" s="9"/>
      <c r="Q64" s="9"/>
      <c r="R64" s="9"/>
      <c r="S64" s="13"/>
      <c r="T64" s="14"/>
      <c r="U64" s="15"/>
      <c r="V64" s="11"/>
      <c r="W64" s="14"/>
      <c r="X64" s="19">
        <f>SUM(X57:X63)</f>
        <v>159522217.14</v>
      </c>
      <c r="Y64" s="19">
        <f>SUM(Y57:Y63)</f>
        <v>178664883.19680002</v>
      </c>
      <c r="Z64" s="14"/>
      <c r="AA64" s="11"/>
      <c r="AB64" s="16"/>
    </row>
    <row r="65" spans="2:28" ht="15">
      <c r="B65" s="41" t="s">
        <v>42</v>
      </c>
      <c r="C65" s="73"/>
      <c r="D65" s="73"/>
      <c r="E65" s="73"/>
      <c r="F65" s="73"/>
      <c r="G65" s="73"/>
      <c r="H65" s="73"/>
      <c r="I65" s="73"/>
      <c r="J65" s="73"/>
      <c r="K65" s="73"/>
      <c r="L65" s="73"/>
      <c r="M65" s="73"/>
      <c r="N65" s="73"/>
      <c r="O65" s="73"/>
      <c r="P65" s="73"/>
      <c r="Q65" s="73"/>
      <c r="R65" s="73"/>
      <c r="S65" s="73"/>
      <c r="T65" s="73"/>
      <c r="U65" s="73"/>
      <c r="V65" s="73"/>
      <c r="W65" s="73"/>
      <c r="X65" s="42">
        <f>X64+X55</f>
        <v>253451067.64</v>
      </c>
      <c r="Y65" s="42">
        <f>Y64+Y55</f>
        <v>283865195.75680006</v>
      </c>
      <c r="Z65" s="73"/>
      <c r="AA65" s="73"/>
      <c r="AB65" s="73"/>
    </row>
    <row r="66" spans="2:28" ht="15">
      <c r="B66" s="17"/>
      <c r="C66" s="74"/>
      <c r="D66" s="74"/>
      <c r="E66" s="74"/>
      <c r="F66" s="74"/>
      <c r="G66" s="74"/>
      <c r="H66" s="74"/>
      <c r="I66" s="74"/>
      <c r="J66" s="74"/>
      <c r="K66" s="74"/>
      <c r="L66" s="74"/>
      <c r="M66" s="74"/>
      <c r="N66" s="74"/>
      <c r="O66" s="74"/>
      <c r="P66" s="74"/>
      <c r="Q66" s="74"/>
      <c r="R66" s="74"/>
      <c r="S66" s="74"/>
      <c r="T66" s="74"/>
      <c r="U66" s="74"/>
      <c r="V66" s="74"/>
      <c r="W66" s="74"/>
      <c r="X66" s="18"/>
      <c r="Y66" s="18"/>
      <c r="Z66" s="74"/>
      <c r="AA66" s="74"/>
      <c r="AB66" s="74"/>
    </row>
    <row r="67" spans="25:27" ht="15">
      <c r="Y67" s="37">
        <f>Y29</f>
        <v>261523528</v>
      </c>
      <c r="AA67" s="65" t="s">
        <v>30</v>
      </c>
    </row>
    <row r="68" spans="25:27" ht="15">
      <c r="Y68" s="19">
        <f>Y65</f>
        <v>283865195.75680006</v>
      </c>
      <c r="AA68" s="65" t="s">
        <v>31</v>
      </c>
    </row>
    <row r="69" ht="15">
      <c r="Y69" s="19">
        <v>10715374376.12496</v>
      </c>
    </row>
    <row r="70" spans="9:25" ht="15">
      <c r="I70" s="57"/>
      <c r="X70" s="75">
        <v>10737716043.88176</v>
      </c>
      <c r="Y70" s="19">
        <f>Y69-Y67+Y68</f>
        <v>10737716043.88176</v>
      </c>
    </row>
    <row r="71" spans="9:25" ht="15">
      <c r="I71" s="57"/>
      <c r="X71" s="75">
        <f>X70-Y70</f>
        <v>0</v>
      </c>
      <c r="Y71" s="37"/>
    </row>
    <row r="72" ht="15">
      <c r="I72" s="74"/>
    </row>
  </sheetData>
  <sheetProtection/>
  <autoFilter ref="A7:AB65"/>
  <mergeCells count="1">
    <mergeCell ref="B4:AB4"/>
  </mergeCells>
  <printOptions/>
  <pageMargins left="0.7086614173228347" right="0.7086614173228347" top="0.7480314960629921" bottom="0.7480314960629921" header="0.31496062992125984" footer="0.31496062992125984"/>
  <pageSetup horizontalDpi="600" verticalDpi="600" orientation="landscape" paperSize="8"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2013-07-25T13:12:38Z</dcterms:modified>
  <cp:category/>
  <cp:version/>
  <cp:contentType/>
  <cp:contentStatus/>
</cp:coreProperties>
</file>