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150" windowWidth="22845" windowHeight="11355" activeTab="1"/>
  </bookViews>
  <sheets>
    <sheet name="2013-01-23 2-очер без Icen" sheetId="1" r:id="rId1"/>
    <sheet name="Приложение 2" sheetId="2" r:id="rId2"/>
  </sheets>
  <definedNames>
    <definedName name="_xlnm._FilterDatabase" localSheetId="0" hidden="1">'2013-01-23 2-очер без Icen'!$B$8:$AB$32</definedName>
    <definedName name="Z_2D605E97_F393_4B63_A853_D5AE28ECFC1E_.wvu.FilterData" localSheetId="0" hidden="1">'2013-01-23 2-очер без Icen'!$B$8:$AB$32</definedName>
    <definedName name="Z_2D605E97_F393_4B63_A853_D5AE28ECFC1E_.wvu.PrintArea" localSheetId="0" hidden="1">'2013-01-23 2-очер без Icen'!$A$1:$AB$47</definedName>
    <definedName name="Z_2D605E97_F393_4B63_A853_D5AE28ECFC1E_.wvu.PrintArea" localSheetId="1" hidden="1">'Приложение 2'!$A$1:$AE$44</definedName>
    <definedName name="Z_70E4EE52_0D24_465E_BF2E_89133BE040D7_.wvu.FilterData" localSheetId="0" hidden="1">'2013-01-23 2-очер без Icen'!$B$8:$AB$32</definedName>
    <definedName name="Z_70E4EE52_0D24_465E_BF2E_89133BE040D7_.wvu.PrintArea" localSheetId="0" hidden="1">'2013-01-23 2-очер без Icen'!$A$1:$AB$47</definedName>
    <definedName name="Z_B10E5D32_1682_4182_8C51_BE51F213BED5_.wvu.FilterData" localSheetId="0" hidden="1">'2013-01-23 2-очер без Icen'!$B$8:$AB$32</definedName>
    <definedName name="Z_B10E5D32_1682_4182_8C51_BE51F213BED5_.wvu.PrintArea" localSheetId="0" hidden="1">'2013-01-23 2-очер без Icen'!$A$1:$AB$47</definedName>
    <definedName name="Z_B10E5D32_1682_4182_8C51_BE51F213BED5_.wvu.PrintArea" localSheetId="1" hidden="1">'Приложение 2'!$A$1:$AE$44</definedName>
    <definedName name="Z_ED183EA3_6A5E_448C_A5BD_BA7FD6307F74_.wvu.PrintArea" localSheetId="1" hidden="1">'Приложение 2'!$A$1:$AE$44</definedName>
    <definedName name="Z_F3228F32_B886_4316_A2B4_5EC8405E17A3_.wvu.PrintArea" localSheetId="1" hidden="1">'Приложение 2'!$A$1:$AE$44</definedName>
    <definedName name="_xlnm.Print_Titles" localSheetId="0">'2013-01-23 2-очер без Icen'!$6:$8</definedName>
    <definedName name="_xlnm.Print_Area" localSheetId="0">'2013-01-23 2-очер без Icen'!$A$1:$AB$47</definedName>
    <definedName name="_xlnm.Print_Area" localSheetId="1">'Приложение 2'!$A$1:$AE$44</definedName>
  </definedNames>
  <calcPr fullCalcOnLoad="1"/>
</workbook>
</file>

<file path=xl/sharedStrings.xml><?xml version="1.0" encoding="utf-8"?>
<sst xmlns="http://schemas.openxmlformats.org/spreadsheetml/2006/main" count="438" uniqueCount="186">
  <si>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</si>
  <si>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закупок товаров, работ и услуг на 2013 год по АО "Разведка Добыча "КазМунайГаз"</t>
  </si>
  <si>
    <r>
      <t xml:space="preserve">Реквизиты   (№ приказа и дата утверждения плана закупок) </t>
    </r>
    <r>
      <rPr>
        <sz val="10"/>
        <rFont val="Times New Roman"/>
        <family val="1"/>
      </rPr>
      <t>______</t>
    </r>
  </si>
  <si>
    <r>
      <t xml:space="preserve">С изменениями и дополнениями от </t>
    </r>
    <r>
      <rPr>
        <b/>
        <u val="single"/>
        <sz val="10"/>
        <rFont val="Times New Roman"/>
        <family val="1"/>
      </rPr>
      <t>15.11.2012</t>
    </r>
  </si>
  <si>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</si>
  <si>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</si>
  <si>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</si>
  <si>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</si>
  <si>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</si>
  <si>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(на русском языке)</t>
  </si>
  <si>
    <t>Краткая характеристика (описание) товаров, работ и услуг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</si>
  <si>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</si>
  <si>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</si>
  <si>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</si>
  <si>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</si>
  <si>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</si>
  <si>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</si>
  <si>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</si>
  <si>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</si>
  <si>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</si>
  <si>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</si>
  <si>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</si>
  <si>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</si>
  <si>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</si>
  <si>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</si>
  <si>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</si>
  <si>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</si>
  <si>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</si>
  <si>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</si>
  <si>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</si>
  <si>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</si>
  <si>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Добавить:</t>
  </si>
  <si>
    <t>1. Товары</t>
  </si>
  <si>
    <t>АО "РД "КазМунайГаз"</t>
  </si>
  <si>
    <t>32.99.61.00.00.00.30.60.1</t>
  </si>
  <si>
    <t xml:space="preserve">Программное обеспечение </t>
  </si>
  <si>
    <t>Бағдарламалық қамтамасыз ету</t>
  </si>
  <si>
    <t>Программный продукт - прочий</t>
  </si>
  <si>
    <t>Бағдарламалық өнім- өзге</t>
  </si>
  <si>
    <t>Лицензионное прогр обеспечение для нужд ЦА РД КМГ</t>
  </si>
  <si>
    <t xml:space="preserve">Лицензиялық бағдарламалық қамтамасыз етуді </t>
  </si>
  <si>
    <t>ОТ</t>
  </si>
  <si>
    <t>г.Астана, пр. Кабанбай батыра, 17</t>
  </si>
  <si>
    <t>март-апрель 2013</t>
  </si>
  <si>
    <t>г.Астана</t>
  </si>
  <si>
    <t>DDP</t>
  </si>
  <si>
    <t>июль-октябрь 2013</t>
  </si>
  <si>
    <t>Авансовый платеж - 0%, оставшаяся часть в течение 30 р.д. с момента подписания акта приема-передачи</t>
  </si>
  <si>
    <t>комплект</t>
  </si>
  <si>
    <t>Программное обеспечение по гидродинамическому моделированию (симулятор)</t>
  </si>
  <si>
    <t>Гидродинамикалық моделдеу бойынша бағдарламалық қамтамасыз ету (симулятор)</t>
  </si>
  <si>
    <t>февраль-март 2013</t>
  </si>
  <si>
    <t>г.Актау</t>
  </si>
  <si>
    <t>март-июнь 2013</t>
  </si>
  <si>
    <t>штука</t>
  </si>
  <si>
    <t>Программное обеспечение по геологическому моделированию - ядро для гидродинамического симулятора</t>
  </si>
  <si>
    <t>Геологиялық моделдеу бойынша бағдарламалық қамтамасыз ету – гидродинамикалық симулятор ядросы</t>
  </si>
  <si>
    <t>май-июль 2013</t>
  </si>
  <si>
    <t>Программное обеспечение по гидродинамическому моделированию (высокопроизводительная кластерая версия)</t>
  </si>
  <si>
    <t>Гидродинамикалық моделдеу бойынша бағдарламалық қамтамасыз ету (жоғары өнімді кластерлік нұсқасы)</t>
  </si>
  <si>
    <t>Программное обеспечение по гидродинамическому моделированию (гидродинамический симулятор для моделирования термических процессов)</t>
  </si>
  <si>
    <t>Гидродинамикалық моделдеу бойынша бағдарламалық қамтамасыз ету (термо процестерді моделдеуге арналған гидродинамикалық симулятор)</t>
  </si>
  <si>
    <t>Программное обеспечение - Катализатор для увеличения скорости гидродинамических расчетов (распараллеливание расчета по ядрам кластера)</t>
  </si>
  <si>
    <t>Гидродинамикалық есептеулердің жылдамдығын арттыруға арналған катализатор (кластердің ядролары бойынша есептеуді паралелсіздендіру)</t>
  </si>
  <si>
    <t>Программное обеспечение по геологическому моделированию (1 рабочее место геолога)</t>
  </si>
  <si>
    <t>Геологиялық моделдеу бойынша бағдарламалық қамтамасыз ету (геологтың 1 жұмыс орны)</t>
  </si>
  <si>
    <t>Итого по товарам:</t>
  </si>
  <si>
    <t xml:space="preserve">3. Услуги </t>
  </si>
  <si>
    <t>62.02.30.30.00.00.00</t>
  </si>
  <si>
    <t>Услуги по обновлению программного обеспечения</t>
  </si>
  <si>
    <t>Бағдарламалық қамтамасыз етуді жаңарту қызметтері</t>
  </si>
  <si>
    <t>Услуги по обновлению существующего  программного обеспечения</t>
  </si>
  <si>
    <t>Бар бағдарламалық қамтамасыз етуді жаңарту қызметтері</t>
  </si>
  <si>
    <t>Услуги по технической поддержке ПО  по гидродинамическому моделированию Reservoir Engineering</t>
  </si>
  <si>
    <t xml:space="preserve">Reservoir Engineering гдродинамикалық моделдеу бойынша бағдарламалық қамтамасыз ету техникалық қолдау көрсету </t>
  </si>
  <si>
    <t>Услуги по технической поддержке ПО Сапфир лицензия № 7947</t>
  </si>
  <si>
    <t>Сапфир бағдарламалық қамтамасыз ету техникалық қолдау көрсету, №7947 лицензия</t>
  </si>
  <si>
    <t>Услуги по технической  поддержке ПО Petrel - геологическое моделирование - 4 лицензий (Schlumberger)</t>
  </si>
  <si>
    <t>Petrel бағдарламалық қамтамасыз ету бойынша техникалық қолдау көрсету – геологиялық моделдеу - 4 лицензя (Schlumberger)</t>
  </si>
  <si>
    <t>62.01.11.50.00.00.00</t>
  </si>
  <si>
    <t>Услуги настройки программного обепечения</t>
  </si>
  <si>
    <t>Бағдарламалық қамтамасыз етуді күйге келтіру қызметтері</t>
  </si>
  <si>
    <t xml:space="preserve">Комплекс мер по модификации и конфигурации существующих программных приложений </t>
  </si>
  <si>
    <t>Бар бағдарламалық қосымшаларды түрлендіру және пішіндеу бойынша шаралар кешені</t>
  </si>
  <si>
    <t>Услуги по доработке ГИС-базы данных по производственной  инфраструктуре РД</t>
  </si>
  <si>
    <t>БӨ-нің өндірістік құрылымы бойынша ГАС-деректер базасын жетілдіру жөніндегі қызметтер</t>
  </si>
  <si>
    <t>апрель-декабрь 2013</t>
  </si>
  <si>
    <t>Услуги по доработке электронного архива</t>
  </si>
  <si>
    <t>Электронды мұрағатты жетілдіру жөніндегі қызметтер</t>
  </si>
  <si>
    <t>Услуги по доработке интеграционной сервисной шины</t>
  </si>
  <si>
    <t>Ықпалдастырылған сервистік дөңгелекті жетілдіру жөніндегі қызметтер</t>
  </si>
  <si>
    <t>Услуги по доработке электронного документооборота и дополнительные лицензии</t>
  </si>
  <si>
    <t>Электронды құжат айналасын жетілдіру жөніндегі қызметтер мен қосымша лицензиялар</t>
  </si>
  <si>
    <t>63.11.12.50.00.00.00</t>
  </si>
  <si>
    <t>Услуги по техническому сопровождению интранет-сайта</t>
  </si>
  <si>
    <t>Интранет-сайтқа техникалық сүйемелдеу қызметі</t>
  </si>
  <si>
    <t>Техническое сопровождение внутреннего интранет-сайта организации</t>
  </si>
  <si>
    <t>Ұйымның ішкі интранет-сайтын техникалық сүйемелдеу</t>
  </si>
  <si>
    <t>Услуги по технической поддержке портала WebTutor</t>
  </si>
  <si>
    <t>WebTutor порталын техникалық қолдау</t>
  </si>
  <si>
    <t>62.09.20.20.50.10.00</t>
  </si>
  <si>
    <t>Услуги по техническому обслуживанию автоматизированных рабочих мест</t>
  </si>
  <si>
    <t>Автомттандырылған жұмыс орындарына техникалық қызмет көрсету қызметтері (АРМ)</t>
  </si>
  <si>
    <t>Услуги по техническому обслуживанию автоматизированных рабочих мест (АРМ)</t>
  </si>
  <si>
    <t>Услуги по техническому обслуживанию системы тестирования</t>
  </si>
  <si>
    <t>Тестілеу жүйесіне техникалық қызмет көрсету жөніндегі қызметтер</t>
  </si>
  <si>
    <t>62.09.20.20.50.00.00</t>
  </si>
  <si>
    <t>Услуги по установке  и настройке автоматизированных рабочих мест</t>
  </si>
  <si>
    <t>Автоматтандырылған жұмыс орындарын орнату және күйге келтіру қызметтері</t>
  </si>
  <si>
    <t>Услуги по установке  и настройке автоматизированных рабочих мест (АРМ)</t>
  </si>
  <si>
    <t>Автомттандырылған жұмыс орындарын орнату және күйге келтіру қызметтері (АРМ)</t>
  </si>
  <si>
    <t>Услуги по монтажу и настройке дополнительных рабочих мест сотрудников</t>
  </si>
  <si>
    <t>Қызметкерлердің қосымша жұмыс орындарын монтаждау мен жайластыру жөніндегі қызметтер</t>
  </si>
  <si>
    <t>Услуги по продлению срока действия лицензий на программное обеспечение для нужд ЦА РД КМГ</t>
  </si>
  <si>
    <t>ҚМГ БӨ АҚ мұқтажы үшін бағдарламалық қамтамасыз етуге арналған лицензиялардың қолданылу мерзімдерін ұзарту жөніндегі қызметтер</t>
  </si>
  <si>
    <t>май-декабрь 2013</t>
  </si>
  <si>
    <t>Услуги по обновлению лицензий ПО Symantec BE и EP</t>
  </si>
  <si>
    <t>Symantec BE және  EP лицензияларын жаңарту жөніндегі қызметтер</t>
  </si>
  <si>
    <t>Итого по услугам:</t>
  </si>
  <si>
    <t>Всего:</t>
  </si>
  <si>
    <t>Директор департамента информационных технологий</t>
  </si>
  <si>
    <t>Н. Абдиров</t>
  </si>
  <si>
    <t>Согласовано:</t>
  </si>
  <si>
    <t>Управляющий директор по информационных технологий</t>
  </si>
  <si>
    <t>Р. Карсакбаев</t>
  </si>
  <si>
    <t>Директор департамента бюджетирования и экономического анализа</t>
  </si>
  <si>
    <t>Б. Турмаганбетов</t>
  </si>
  <si>
    <t>Архаров Р. Х., ведущий инженер департамента ИТ, тел.: (7172) 97-74-85</t>
  </si>
  <si>
    <t>Ф.И.О. и должность ответственного лица, заполнившего данную форму и контактный телефон. _________________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</si>
  <si>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</si>
  <si>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</si>
  <si>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Информация из плана закупок товаров, работ и услуг на 2013 год</t>
  </si>
  <si>
    <t>Информация по закупкам за предыдущие годы ______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</si>
  <si>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</si>
  <si>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</si>
  <si>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</si>
  <si>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</t>
  </si>
  <si>
    <t>Дополнительная характеристика</t>
  </si>
  <si>
    <t>Единица измерения</t>
  </si>
  <si>
    <t>Кол-во/объем</t>
  </si>
  <si>
    <t>Информация по договорам, заключенным в  2010 году</t>
  </si>
  <si>
    <t>Информация по договорам, заключенным в  2011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</si>
  <si>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</si>
  <si>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</si>
  <si>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</si>
  <si>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</si>
  <si>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COMPAREX Kazakhstan</t>
  </si>
  <si>
    <t>США</t>
  </si>
  <si>
    <t>Форма  информационной справки к плану закупок товаров, работ и услуг составляется и размещается на веб-сайте организации на государственном и русском языках одновременно с планом закупок.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</si>
  <si>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</si>
  <si>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Форма информационной справки к плану закупок товаров, работ и услуг заполняется только по разделу Товары.</t>
  </si>
  <si>
    <t>Форма информационной справки к плану закупок товаров, работ и услуг заполняется ежегодно с сохранением информации по предыдущим 5-ти годам годам</t>
  </si>
  <si>
    <t xml:space="preserve">Руководство по заполнению Формы информационной справки к плану закупок товаров, работ и услуг </t>
  </si>
  <si>
    <r>
      <t xml:space="preserve">Номер строки плана закупок. Указывается соответствующее цифро-буквенное обозначение строки плана закупок согласно форме приложения 1 к настоящей Инструкции. </t>
    </r>
    <r>
      <rPr>
        <b/>
        <sz val="15"/>
        <rFont val="Times New Roman"/>
        <family val="1"/>
      </rPr>
      <t>Пример: 141 Т, 141-3 Т, 874 Т</t>
    </r>
    <r>
      <rPr>
        <sz val="15"/>
        <rFont val="Times New Roman"/>
        <family val="1"/>
      </rPr>
      <t>.</t>
    </r>
  </si>
  <si>
    <t>Код товара. Указывается код товара на уровне 17 символов из кодов ЕНС ТРУ.</t>
  </si>
  <si>
    <r>
      <t xml:space="preserve">Наименование товара. Из формы плана закупок товаров, работ и услуг переносится наименование товарной позиции по соответствующей строке плана закупок, указанной в графе 1. </t>
    </r>
    <r>
      <rPr>
        <b/>
        <sz val="15"/>
        <rFont val="Times New Roman"/>
        <family val="1"/>
      </rPr>
      <t>Пример: Кабель, Болт, Автосцепка.</t>
    </r>
  </si>
  <si>
    <t xml:space="preserve">Краткая характеристика (описание) товаров, работ и услуг в соответствии с кодом товара, работы и услуги, присвоенной в графе 2.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</si>
  <si>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</si>
  <si>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Единица измерения. Наименование единиц измерения товаров указывается согласно МКЕИ и должно соотвествовать коду товара по ЕНС ТРУ.</t>
  </si>
  <si>
    <t>Количество, объем. Указывается количество, объем закупаемых товаров, в соответствии с единицей измерения, указанной в графе 6.</t>
  </si>
  <si>
    <t>Маркетинговая цена за единицу, тенге без НДС. Цена определяемая согласно Правил определения маркетинговых цен на товары.</t>
  </si>
  <si>
    <t>Информационной базой для заполнения служат заключенные договоры в период с 2006 года по год, предшествующий планируемому. Заполняется по соответствующей строке плана закупок по каждому договору.</t>
  </si>
  <si>
    <t>9,14,19,23,27</t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</si>
  <si>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 в соответствующем году. Для физических лиц указывается город регистрации. </t>
    </r>
    <r>
      <rPr>
        <b/>
        <sz val="15"/>
        <rFont val="Times New Roman"/>
        <family val="1"/>
      </rPr>
      <t>Пример: ТОО Березка, ИП Иванов, г. Астана</t>
    </r>
  </si>
  <si>
    <t>10,15,20,24,28</t>
  </si>
  <si>
    <r>
      <t xml:space="preserve">Страна происхождения товара. Указывается страна-производитель фактически поставленного товара в рамках договора. </t>
    </r>
    <r>
      <rPr>
        <b/>
        <sz val="15"/>
        <rFont val="Times New Roman"/>
        <family val="1"/>
      </rPr>
      <t>Пример: Украина.</t>
    </r>
  </si>
  <si>
    <t>12,17,21,25,29</t>
  </si>
  <si>
    <t>Количество/объем. Указывается количество/объем фактически поставленного товара по договору.</t>
  </si>
  <si>
    <t>13,18,22,26,30</t>
  </si>
  <si>
    <t xml:space="preserve">Цена за единицу без НДС, тенге. Цена по заключенному договору. </t>
  </si>
  <si>
    <t>Информация по договорам, заключенным в  2012  году</t>
  </si>
  <si>
    <t>Информация по договорам, заключенным в  2009 году</t>
  </si>
  <si>
    <t>Информация по договорам, заключенным в  2008 году</t>
  </si>
  <si>
    <t>1 Т</t>
  </si>
  <si>
    <t>2 Т</t>
  </si>
  <si>
    <t>3 Т</t>
  </si>
  <si>
    <t>4 Т</t>
  </si>
  <si>
    <t>5 Т</t>
  </si>
  <si>
    <t>6 Т</t>
  </si>
  <si>
    <t>7 Т</t>
  </si>
  <si>
    <t>Лицензионное программное обеспечение для нужд ЦА РД КМГ</t>
  </si>
  <si>
    <t>Форма информационной справки к плану закупок товаров, работ и услуг  по АО "РД "КазМунайГаз"</t>
  </si>
  <si>
    <t>Утвержден Приказом № 9/П от 11.01.2013 года</t>
  </si>
  <si>
    <t>1 изменения и дополнения утверждены Приказом № 18/П от 25 января 2013 года</t>
  </si>
  <si>
    <t>I1 изменения и дополнения утверждены Приказом № 32/П от 18 февраля 2013 года</t>
  </si>
  <si>
    <t xml:space="preserve">Ф.И.О. и должность ответственного лица, заполнившего данную форму и контактный телефон.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</si>
</sst>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name val="Times New Roman"/>
      <family val="1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3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10" xfId="53" applyFont="1" applyBorder="1" applyAlignment="1">
      <alignment horizontal="left"/>
      <protection/>
    </xf>
    <xf numFmtId="0" fontId="4" fillId="0" borderId="11" xfId="53" applyFont="1" applyBorder="1" applyAlignment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3" fillId="0" borderId="0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5" fillId="0" borderId="0" xfId="53" applyFont="1" applyBorder="1" applyAlignment="1">
      <alignment vertical="center"/>
      <protection/>
    </xf>
    <xf numFmtId="0" fontId="5" fillId="0" borderId="13" xfId="53" applyFont="1" applyBorder="1" applyAlignment="1">
      <alignment horizontal="right" vertical="center"/>
      <protection/>
    </xf>
    <xf numFmtId="0" fontId="5" fillId="0" borderId="14" xfId="53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15" xfId="53" applyFont="1" applyBorder="1" applyAlignment="1">
      <alignment horizontal="right" vertical="center"/>
      <protection/>
    </xf>
    <xf numFmtId="0" fontId="5" fillId="0" borderId="16" xfId="53" applyFont="1" applyBorder="1" applyAlignment="1">
      <alignment horizontal="right" vertical="center"/>
      <protection/>
    </xf>
    <xf numFmtId="0" fontId="8" fillId="0" borderId="0" xfId="53" applyFont="1">
      <alignment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10" fillId="0" borderId="0" xfId="53" applyFont="1">
      <alignment/>
      <protection/>
    </xf>
    <xf numFmtId="0" fontId="5" fillId="0" borderId="19" xfId="53" applyFont="1" applyBorder="1" applyAlignment="1">
      <alignment vertical="top"/>
      <protection/>
    </xf>
    <xf numFmtId="0" fontId="5" fillId="0" borderId="15" xfId="53" applyFont="1" applyBorder="1" applyAlignment="1">
      <alignment vertical="top" wrapText="1"/>
      <protection/>
    </xf>
    <xf numFmtId="0" fontId="5" fillId="0" borderId="15" xfId="53" applyFont="1" applyBorder="1" applyAlignment="1">
      <alignment horizontal="left" vertical="top" wrapText="1"/>
      <protection/>
    </xf>
    <xf numFmtId="0" fontId="3" fillId="0" borderId="20" xfId="57" applyFont="1" applyFill="1" applyBorder="1" applyAlignment="1">
      <alignment vertical="top" wrapText="1"/>
      <protection/>
    </xf>
    <xf numFmtId="0" fontId="12" fillId="0" borderId="20" xfId="57" applyFont="1" applyFill="1" applyBorder="1" applyAlignment="1">
      <alignment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4" fontId="5" fillId="0" borderId="15" xfId="53" applyNumberFormat="1" applyFont="1" applyBorder="1" applyAlignment="1">
      <alignment horizontal="right" vertical="top" wrapText="1"/>
      <protection/>
    </xf>
    <xf numFmtId="4" fontId="5" fillId="0" borderId="21" xfId="53" applyNumberFormat="1" applyFont="1" applyBorder="1" applyAlignment="1">
      <alignment horizontal="right" vertical="top" wrapText="1"/>
      <protection/>
    </xf>
    <xf numFmtId="0" fontId="3" fillId="0" borderId="20" xfId="53" applyFont="1" applyBorder="1" applyAlignment="1">
      <alignment vertical="top" wrapText="1"/>
      <protection/>
    </xf>
    <xf numFmtId="0" fontId="3" fillId="0" borderId="19" xfId="53" applyFont="1" applyBorder="1" applyAlignment="1">
      <alignment vertical="top"/>
      <protection/>
    </xf>
    <xf numFmtId="0" fontId="3" fillId="0" borderId="20" xfId="53" applyFont="1" applyFill="1" applyBorder="1" applyAlignment="1">
      <alignment vertical="top" wrapText="1"/>
      <protection/>
    </xf>
    <xf numFmtId="0" fontId="3" fillId="0" borderId="20" xfId="53" applyFont="1" applyFill="1" applyBorder="1" applyAlignment="1">
      <alignment horizontal="left" vertical="top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3" fillId="0" borderId="20" xfId="53" applyFont="1" applyFill="1" applyBorder="1" applyAlignment="1">
      <alignment horizontal="center" vertical="top" wrapText="1"/>
      <protection/>
    </xf>
    <xf numFmtId="0" fontId="13" fillId="0" borderId="20" xfId="53" applyFont="1" applyFill="1" applyBorder="1" applyAlignment="1">
      <alignment horizontal="center" vertical="top"/>
      <protection/>
    </xf>
    <xf numFmtId="0" fontId="3" fillId="0" borderId="20" xfId="53" applyFont="1" applyBorder="1" applyAlignment="1">
      <alignment horizontal="left" vertical="top" wrapText="1"/>
      <protection/>
    </xf>
    <xf numFmtId="0" fontId="3" fillId="0" borderId="20" xfId="53" applyNumberFormat="1" applyFont="1" applyBorder="1" applyAlignment="1">
      <alignment horizontal="left" vertical="top" wrapText="1"/>
      <protection/>
    </xf>
    <xf numFmtId="49" fontId="3" fillId="0" borderId="20" xfId="53" applyNumberFormat="1" applyFont="1" applyFill="1" applyBorder="1" applyAlignment="1">
      <alignment horizontal="left" vertical="top" wrapText="1"/>
      <protection/>
    </xf>
    <xf numFmtId="0" fontId="3" fillId="0" borderId="20" xfId="53" applyFont="1" applyFill="1" applyBorder="1" applyAlignment="1">
      <alignment vertical="top"/>
      <protection/>
    </xf>
    <xf numFmtId="0" fontId="8" fillId="0" borderId="20" xfId="53" applyFont="1" applyBorder="1" applyAlignment="1">
      <alignment vertical="top" wrapText="1"/>
      <protection/>
    </xf>
    <xf numFmtId="0" fontId="3" fillId="0" borderId="20" xfId="53" applyFont="1" applyFill="1" applyBorder="1" applyAlignment="1">
      <alignment horizontal="center" vertical="top"/>
      <protection/>
    </xf>
    <xf numFmtId="4" fontId="2" fillId="0" borderId="20" xfId="55" applyNumberFormat="1" applyFont="1" applyFill="1" applyBorder="1" applyAlignment="1">
      <alignment horizontal="right" vertical="top"/>
      <protection/>
    </xf>
    <xf numFmtId="0" fontId="3" fillId="0" borderId="20" xfId="53" applyFont="1" applyBorder="1" applyAlignment="1">
      <alignment horizontal="center" vertical="top"/>
      <protection/>
    </xf>
    <xf numFmtId="0" fontId="3" fillId="0" borderId="20" xfId="53" applyFont="1" applyBorder="1" applyAlignment="1">
      <alignment vertical="top"/>
      <protection/>
    </xf>
    <xf numFmtId="0" fontId="5" fillId="0" borderId="21" xfId="53" applyFont="1" applyBorder="1" applyAlignment="1">
      <alignment horizontal="left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4" fontId="5" fillId="0" borderId="20" xfId="53" applyNumberFormat="1" applyFont="1" applyBorder="1" applyAlignment="1">
      <alignment horizontal="right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164" fontId="5" fillId="0" borderId="15" xfId="53" applyNumberFormat="1" applyFont="1" applyBorder="1" applyAlignment="1">
      <alignment vertical="top" wrapText="1"/>
      <protection/>
    </xf>
    <xf numFmtId="0" fontId="5" fillId="0" borderId="21" xfId="53" applyFont="1" applyBorder="1" applyAlignment="1">
      <alignment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49" fontId="3" fillId="0" borderId="20" xfId="53" applyNumberFormat="1" applyFont="1" applyBorder="1" applyAlignment="1">
      <alignment horizontal="left" vertical="top" wrapText="1"/>
      <protection/>
    </xf>
    <xf numFmtId="0" fontId="5" fillId="0" borderId="20" xfId="53" applyFont="1" applyFill="1" applyBorder="1" applyAlignment="1">
      <alignment vertical="top" wrapText="1"/>
      <protection/>
    </xf>
    <xf numFmtId="4" fontId="2" fillId="0" borderId="20" xfId="55" applyNumberFormat="1" applyFont="1" applyFill="1" applyBorder="1" applyAlignment="1">
      <alignment horizontal="right" vertical="top" wrapText="1"/>
      <protection/>
    </xf>
    <xf numFmtId="0" fontId="13" fillId="0" borderId="20" xfId="53" applyFont="1" applyFill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top"/>
      <protection/>
    </xf>
    <xf numFmtId="0" fontId="5" fillId="0" borderId="20" xfId="53" applyFont="1" applyBorder="1" applyAlignment="1">
      <alignment horizontal="center" vertical="top" wrapText="1"/>
      <protection/>
    </xf>
    <xf numFmtId="4" fontId="5" fillId="0" borderId="19" xfId="53" applyNumberFormat="1" applyFont="1" applyBorder="1" applyAlignment="1">
      <alignment horizontal="right" vertical="top" wrapText="1"/>
      <protection/>
    </xf>
    <xf numFmtId="0" fontId="5" fillId="0" borderId="22" xfId="53" applyFont="1" applyBorder="1" applyAlignment="1">
      <alignment horizontal="center"/>
      <protection/>
    </xf>
    <xf numFmtId="0" fontId="3" fillId="0" borderId="22" xfId="53" applyFont="1" applyBorder="1" applyAlignment="1">
      <alignment horizontal="left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3" fillId="0" borderId="23" xfId="53" applyFont="1" applyBorder="1">
      <alignment/>
      <protection/>
    </xf>
    <xf numFmtId="0" fontId="8" fillId="0" borderId="0" xfId="53" applyFont="1" applyBorder="1" applyAlignment="1">
      <alignment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wrapText="1"/>
      <protection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>
      <alignment/>
      <protection/>
    </xf>
    <xf numFmtId="0" fontId="15" fillId="0" borderId="0" xfId="55" applyFont="1">
      <alignment/>
      <protection/>
    </xf>
    <xf numFmtId="0" fontId="16" fillId="0" borderId="0" xfId="53" applyFont="1">
      <alignment/>
      <protection/>
    </xf>
    <xf numFmtId="0" fontId="16" fillId="0" borderId="10" xfId="53" applyFont="1" applyBorder="1" applyAlignment="1">
      <alignment/>
      <protection/>
    </xf>
    <xf numFmtId="0" fontId="16" fillId="0" borderId="11" xfId="53" applyFont="1" applyBorder="1" applyAlignment="1">
      <alignment/>
      <protection/>
    </xf>
    <xf numFmtId="0" fontId="16" fillId="0" borderId="12" xfId="53" applyFont="1" applyBorder="1" applyAlignment="1">
      <alignment/>
      <protection/>
    </xf>
    <xf numFmtId="0" fontId="16" fillId="0" borderId="0" xfId="53" applyFont="1" applyBorder="1" applyAlignment="1">
      <alignment/>
      <protection/>
    </xf>
    <xf numFmtId="0" fontId="17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/>
      <protection/>
    </xf>
    <xf numFmtId="0" fontId="16" fillId="0" borderId="0" xfId="53" applyFont="1" applyFill="1">
      <alignment/>
      <protection/>
    </xf>
    <xf numFmtId="0" fontId="16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right"/>
      <protection/>
    </xf>
    <xf numFmtId="0" fontId="17" fillId="0" borderId="0" xfId="53" applyFont="1" applyBorder="1">
      <alignment/>
      <protection/>
    </xf>
    <xf numFmtId="0" fontId="17" fillId="0" borderId="24" xfId="55" applyFont="1" applyBorder="1" applyAlignment="1">
      <alignment horizontal="center" textRotation="90" wrapText="1"/>
      <protection/>
    </xf>
    <xf numFmtId="0" fontId="17" fillId="0" borderId="25" xfId="55" applyFont="1" applyBorder="1" applyAlignment="1">
      <alignment horizontal="center" textRotation="90" wrapText="1"/>
      <protection/>
    </xf>
    <xf numFmtId="0" fontId="17" fillId="0" borderId="26" xfId="55" applyFont="1" applyBorder="1" applyAlignment="1">
      <alignment horizontal="center" textRotation="90" wrapText="1"/>
      <protection/>
    </xf>
    <xf numFmtId="0" fontId="16" fillId="0" borderId="27" xfId="55" applyFont="1" applyBorder="1" applyAlignment="1">
      <alignment horizontal="center" wrapText="1"/>
      <protection/>
    </xf>
    <xf numFmtId="0" fontId="16" fillId="0" borderId="27" xfId="55" applyFont="1" applyFill="1" applyBorder="1" applyAlignment="1">
      <alignment horizont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/>
      <protection/>
    </xf>
    <xf numFmtId="4" fontId="3" fillId="0" borderId="20" xfId="55" applyNumberFormat="1" applyFont="1" applyFill="1" applyBorder="1" applyAlignment="1">
      <alignment horizontal="right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center" vertical="center" wrapText="1"/>
      <protection/>
    </xf>
    <xf numFmtId="4" fontId="3" fillId="0" borderId="20" xfId="55" applyNumberFormat="1" applyFont="1" applyFill="1" applyBorder="1" applyAlignment="1">
      <alignment horizontal="center" vertical="center" wrapText="1"/>
      <protection/>
    </xf>
    <xf numFmtId="4" fontId="3" fillId="0" borderId="20" xfId="55" applyNumberFormat="1" applyFont="1" applyFill="1" applyBorder="1" applyAlignment="1">
      <alignment horizontal="center" vertical="center"/>
      <protection/>
    </xf>
    <xf numFmtId="3" fontId="3" fillId="0" borderId="20" xfId="55" applyNumberFormat="1" applyFont="1" applyFill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20" xfId="55" applyFont="1" applyBorder="1" applyAlignment="1">
      <alignment horizontal="center" vertical="center"/>
      <protection/>
    </xf>
    <xf numFmtId="0" fontId="16" fillId="0" borderId="0" xfId="53" applyFont="1" applyBorder="1" applyAlignment="1">
      <alignment wrapText="1"/>
      <protection/>
    </xf>
    <xf numFmtId="0" fontId="16" fillId="0" borderId="0" xfId="53" applyFont="1" applyBorder="1">
      <alignment/>
      <protection/>
    </xf>
    <xf numFmtId="0" fontId="19" fillId="0" borderId="0" xfId="53" applyFont="1">
      <alignment/>
      <protection/>
    </xf>
    <xf numFmtId="0" fontId="20" fillId="0" borderId="0" xfId="53" applyFont="1" applyBorder="1" applyAlignment="1">
      <alignment/>
      <protection/>
    </xf>
    <xf numFmtId="0" fontId="20" fillId="0" borderId="0" xfId="53" applyFont="1" applyBorder="1">
      <alignment/>
      <protection/>
    </xf>
    <xf numFmtId="0" fontId="21" fillId="0" borderId="0" xfId="53" applyFont="1" applyBorder="1" applyAlignment="1">
      <alignment/>
      <protection/>
    </xf>
    <xf numFmtId="0" fontId="22" fillId="0" borderId="0" xfId="53" applyFont="1" applyBorder="1" applyAlignment="1">
      <alignment/>
      <protection/>
    </xf>
    <xf numFmtId="0" fontId="23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7" fillId="0" borderId="29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29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32" xfId="53" applyFont="1" applyFill="1" applyBorder="1" applyAlignment="1">
      <alignment horizontal="center" vertical="top" wrapText="1"/>
      <protection/>
    </xf>
    <xf numFmtId="0" fontId="7" fillId="0" borderId="33" xfId="53" applyFont="1" applyFill="1" applyBorder="1" applyAlignment="1">
      <alignment horizontal="center" vertical="top" wrapText="1"/>
      <protection/>
    </xf>
    <xf numFmtId="0" fontId="17" fillId="0" borderId="0" xfId="53" applyFont="1" applyFill="1" applyBorder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right"/>
      <protection/>
    </xf>
    <xf numFmtId="0" fontId="17" fillId="0" borderId="0" xfId="53" applyFont="1" applyBorder="1">
      <alignment/>
      <protection/>
    </xf>
    <xf numFmtId="0" fontId="17" fillId="0" borderId="10" xfId="53" applyFont="1" applyBorder="1" applyAlignment="1">
      <alignment horizontal="center" wrapText="1"/>
      <protection/>
    </xf>
    <xf numFmtId="0" fontId="17" fillId="0" borderId="11" xfId="53" applyFont="1" applyBorder="1" applyAlignment="1">
      <alignment horizontal="center" wrapText="1"/>
      <protection/>
    </xf>
    <xf numFmtId="0" fontId="17" fillId="0" borderId="12" xfId="53" applyFont="1" applyBorder="1" applyAlignment="1">
      <alignment horizontal="center" wrapText="1"/>
      <protection/>
    </xf>
    <xf numFmtId="0" fontId="17" fillId="0" borderId="34" xfId="53" applyFont="1" applyBorder="1" applyAlignment="1">
      <alignment horizontal="center"/>
      <protection/>
    </xf>
    <xf numFmtId="0" fontId="17" fillId="0" borderId="35" xfId="53" applyFont="1" applyBorder="1" applyAlignment="1">
      <alignment horizontal="center"/>
      <protection/>
    </xf>
    <xf numFmtId="0" fontId="17" fillId="0" borderId="36" xfId="53" applyFont="1" applyBorder="1" applyAlignment="1">
      <alignment horizontal="center"/>
      <protection/>
    </xf>
    <xf numFmtId="0" fontId="17" fillId="0" borderId="37" xfId="55" applyFont="1" applyBorder="1" applyAlignment="1">
      <alignment horizontal="center" wrapText="1"/>
      <protection/>
    </xf>
    <xf numFmtId="0" fontId="17" fillId="0" borderId="38" xfId="55" applyFont="1" applyBorder="1" applyAlignment="1">
      <alignment horizontal="center" wrapText="1"/>
      <protection/>
    </xf>
    <xf numFmtId="0" fontId="17" fillId="0" borderId="35" xfId="55" applyFont="1" applyBorder="1" applyAlignment="1">
      <alignment horizontal="center" wrapText="1"/>
      <protection/>
    </xf>
    <xf numFmtId="0" fontId="17" fillId="0" borderId="39" xfId="55" applyFont="1" applyBorder="1" applyAlignment="1">
      <alignment horizontal="center" wrapText="1"/>
      <protection/>
    </xf>
    <xf numFmtId="0" fontId="17" fillId="0" borderId="40" xfId="55" applyFont="1" applyBorder="1" applyAlignment="1">
      <alignment horizontal="center" wrapText="1"/>
      <protection/>
    </xf>
    <xf numFmtId="0" fontId="17" fillId="0" borderId="41" xfId="55" applyFont="1" applyBorder="1" applyAlignment="1">
      <alignment horizontal="center" wrapText="1"/>
      <protection/>
    </xf>
    <xf numFmtId="0" fontId="24" fillId="0" borderId="0" xfId="53" applyFont="1" applyBorder="1" applyAlignment="1">
      <alignment horizontal="left" wrapText="1"/>
      <protection/>
    </xf>
    <xf numFmtId="0" fontId="17" fillId="0" borderId="42" xfId="55" applyFont="1" applyFill="1" applyBorder="1" applyAlignment="1">
      <alignment horizontal="center" wrapText="1"/>
      <protection/>
    </xf>
    <xf numFmtId="0" fontId="17" fillId="0" borderId="43" xfId="55" applyFont="1" applyFill="1" applyBorder="1" applyAlignment="1">
      <alignment horizontal="center" wrapText="1"/>
      <protection/>
    </xf>
    <xf numFmtId="0" fontId="18" fillId="0" borderId="10" xfId="53" applyFont="1" applyBorder="1" applyAlignment="1">
      <alignment horizontal="center" wrapText="1"/>
      <protection/>
    </xf>
    <xf numFmtId="0" fontId="18" fillId="0" borderId="11" xfId="53" applyFont="1" applyBorder="1" applyAlignment="1">
      <alignment horizontal="center" wrapText="1"/>
      <protection/>
    </xf>
    <xf numFmtId="0" fontId="18" fillId="0" borderId="12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32" xfId="53" applyFont="1" applyBorder="1" applyAlignment="1">
      <alignment horizontal="right" vertical="center"/>
      <protection/>
    </xf>
    <xf numFmtId="0" fontId="17" fillId="0" borderId="44" xfId="53" applyFont="1" applyBorder="1" applyAlignment="1">
      <alignment horizontal="right" vertical="center"/>
      <protection/>
    </xf>
    <xf numFmtId="0" fontId="17" fillId="0" borderId="45" xfId="53" applyFont="1" applyBorder="1" applyAlignment="1">
      <alignment horizontal="right" vertical="center"/>
      <protection/>
    </xf>
    <xf numFmtId="0" fontId="17" fillId="0" borderId="33" xfId="53" applyFont="1" applyBorder="1" applyAlignment="1">
      <alignment horizontal="right" vertical="center"/>
      <protection/>
    </xf>
    <xf numFmtId="0" fontId="17" fillId="0" borderId="0" xfId="53" applyFont="1" applyBorder="1" applyAlignment="1">
      <alignment horizontal="right" vertical="center"/>
      <protection/>
    </xf>
    <xf numFmtId="0" fontId="17" fillId="0" borderId="46" xfId="53" applyFont="1" applyBorder="1" applyAlignment="1">
      <alignment horizontal="right" vertical="center"/>
      <protection/>
    </xf>
    <xf numFmtId="0" fontId="17" fillId="0" borderId="47" xfId="53" applyFont="1" applyBorder="1" applyAlignment="1">
      <alignment horizontal="right" vertical="center"/>
      <protection/>
    </xf>
    <xf numFmtId="0" fontId="17" fillId="0" borderId="48" xfId="53" applyFont="1" applyBorder="1" applyAlignment="1">
      <alignment horizontal="right" vertical="center"/>
      <protection/>
    </xf>
    <xf numFmtId="0" fontId="17" fillId="0" borderId="49" xfId="53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vertical="top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4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Font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" xfId="54"/>
    <cellStyle name="Обычный 3" xfId="55"/>
    <cellStyle name="Обычный 4" xfId="56"/>
    <cellStyle name="Обычный_Лист1_Разд7.1 -  автоматиз  и информац  технологи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7"/>
  <sheetViews>
    <sheetView view="pageBreakPreview" zoomScale="115" zoomScaleSheetLayoutView="115" zoomScalePageLayoutView="0" workbookViewId="0" topLeftCell="A1">
      <pane xSplit="3" ySplit="8" topLeftCell="I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7" sqref="J17"/>
    </sheetView>
  </sheetViews>
  <sheetFormatPr defaultColWidth="9.140625" defaultRowHeight="15"/>
  <cols>
    <col min="1" max="1" width="2.8515625" style="1" customWidth="1"/>
    <col min="2" max="2" width="4.140625" style="1" customWidth="1"/>
    <col min="3" max="3" width="9.00390625" style="1" customWidth="1"/>
    <col min="4" max="4" width="9.421875" style="7" customWidth="1"/>
    <col min="5" max="5" width="23.140625" style="1" customWidth="1"/>
    <col min="6" max="6" width="19.28125" style="1" customWidth="1"/>
    <col min="7" max="7" width="27.8515625" style="1" customWidth="1"/>
    <col min="8" max="8" width="20.8515625" style="1" customWidth="1"/>
    <col min="9" max="9" width="28.28125" style="1" customWidth="1"/>
    <col min="10" max="10" width="28.421875" style="1" customWidth="1"/>
    <col min="11" max="11" width="6.28125" style="1" customWidth="1"/>
    <col min="12" max="12" width="7.421875" style="1" customWidth="1"/>
    <col min="13" max="13" width="10.7109375" style="7" customWidth="1"/>
    <col min="14" max="14" width="13.140625" style="1" customWidth="1"/>
    <col min="15" max="16" width="11.28125" style="1" customWidth="1"/>
    <col min="17" max="17" width="8.8515625" style="1" customWidth="1"/>
    <col min="18" max="18" width="10.8515625" style="1" customWidth="1"/>
    <col min="19" max="19" width="21.7109375" style="1" customWidth="1"/>
    <col min="20" max="20" width="7.57421875" style="1" customWidth="1"/>
    <col min="21" max="21" width="4.57421875" style="1" customWidth="1"/>
    <col min="22" max="22" width="7.140625" style="1" customWidth="1"/>
    <col min="23" max="23" width="15.421875" style="1" customWidth="1"/>
    <col min="24" max="24" width="16.140625" style="1" customWidth="1"/>
    <col min="25" max="25" width="15.28125" style="1" customWidth="1"/>
    <col min="26" max="26" width="5.8515625" style="1" customWidth="1"/>
    <col min="27" max="27" width="8.7109375" style="1" customWidth="1"/>
    <col min="28" max="28" width="6.140625" style="1" customWidth="1"/>
    <col min="29" max="16384" width="9.140625" style="1" customWidth="1"/>
  </cols>
  <sheetData>
    <row r="1" spans="3:27" ht="15.75" thickBo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U1" s="5"/>
      <c r="W1" s="5"/>
      <c r="Y1" s="6"/>
      <c r="Z1" s="6"/>
      <c r="AA1" s="5"/>
    </row>
    <row r="2" spans="18:28" ht="12.75">
      <c r="R2" s="6"/>
      <c r="Y2" s="6"/>
      <c r="Z2" s="6"/>
      <c r="AA2" s="5"/>
      <c r="AB2" s="5"/>
    </row>
    <row r="3" spans="2:28" ht="13.5" thickBot="1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5:28" ht="12.75">
      <c r="O4" s="6"/>
      <c r="P4" s="6"/>
      <c r="Q4" s="6"/>
      <c r="R4" s="6"/>
      <c r="T4" s="8"/>
      <c r="U4" s="9"/>
      <c r="V4" s="9"/>
      <c r="X4" s="10"/>
      <c r="Y4" s="10"/>
      <c r="Z4" s="10"/>
      <c r="AA4" s="10"/>
      <c r="AB4" s="11" t="s">
        <v>2</v>
      </c>
    </row>
    <row r="5" spans="15:28" ht="13.5" thickBot="1">
      <c r="O5" s="6"/>
      <c r="P5" s="6"/>
      <c r="Q5" s="6"/>
      <c r="R5" s="6"/>
      <c r="T5" s="8"/>
      <c r="U5" s="12"/>
      <c r="V5" s="12"/>
      <c r="X5" s="13"/>
      <c r="Y5" s="13"/>
      <c r="Z5" s="13"/>
      <c r="AA5" s="13"/>
      <c r="AB5" s="14" t="s">
        <v>3</v>
      </c>
    </row>
    <row r="6" spans="2:28" s="15" customFormat="1" ht="23.25" customHeight="1">
      <c r="B6" s="110" t="s">
        <v>4</v>
      </c>
      <c r="C6" s="110" t="s">
        <v>5</v>
      </c>
      <c r="D6" s="110" t="s">
        <v>6</v>
      </c>
      <c r="E6" s="110" t="s">
        <v>7</v>
      </c>
      <c r="F6" s="110" t="s">
        <v>8</v>
      </c>
      <c r="G6" s="110" t="s">
        <v>9</v>
      </c>
      <c r="H6" s="110" t="s">
        <v>10</v>
      </c>
      <c r="I6" s="110" t="s">
        <v>11</v>
      </c>
      <c r="J6" s="110" t="s">
        <v>12</v>
      </c>
      <c r="K6" s="110" t="s">
        <v>13</v>
      </c>
      <c r="L6" s="110" t="s">
        <v>14</v>
      </c>
      <c r="M6" s="113" t="s">
        <v>15</v>
      </c>
      <c r="N6" s="110" t="s">
        <v>16</v>
      </c>
      <c r="O6" s="110" t="s">
        <v>17</v>
      </c>
      <c r="P6" s="113" t="s">
        <v>18</v>
      </c>
      <c r="Q6" s="113" t="s">
        <v>19</v>
      </c>
      <c r="R6" s="113" t="s">
        <v>20</v>
      </c>
      <c r="S6" s="113" t="s">
        <v>21</v>
      </c>
      <c r="T6" s="113" t="s">
        <v>22</v>
      </c>
      <c r="U6" s="113" t="s">
        <v>23</v>
      </c>
      <c r="V6" s="113" t="s">
        <v>24</v>
      </c>
      <c r="W6" s="113" t="s">
        <v>25</v>
      </c>
      <c r="X6" s="113" t="s">
        <v>26</v>
      </c>
      <c r="Y6" s="113" t="s">
        <v>27</v>
      </c>
      <c r="Z6" s="113" t="s">
        <v>28</v>
      </c>
      <c r="AA6" s="116" t="s">
        <v>29</v>
      </c>
      <c r="AB6" s="113" t="s">
        <v>30</v>
      </c>
    </row>
    <row r="7" spans="2:28" s="15" customFormat="1" ht="33" customHeight="1" thickBot="1">
      <c r="B7" s="111"/>
      <c r="C7" s="111"/>
      <c r="D7" s="112"/>
      <c r="E7" s="111"/>
      <c r="F7" s="112"/>
      <c r="G7" s="111"/>
      <c r="H7" s="111"/>
      <c r="I7" s="112"/>
      <c r="J7" s="112"/>
      <c r="K7" s="111"/>
      <c r="L7" s="111"/>
      <c r="M7" s="115"/>
      <c r="N7" s="111"/>
      <c r="O7" s="111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5"/>
      <c r="AA7" s="117"/>
      <c r="AB7" s="115"/>
    </row>
    <row r="8" spans="2:28" s="19" customFormat="1" ht="12" thickBot="1">
      <c r="B8" s="16">
        <v>1</v>
      </c>
      <c r="C8" s="17">
        <v>2</v>
      </c>
      <c r="D8" s="18">
        <v>3</v>
      </c>
      <c r="E8" s="17">
        <v>4</v>
      </c>
      <c r="F8" s="17">
        <v>4</v>
      </c>
      <c r="G8" s="17">
        <v>5</v>
      </c>
      <c r="H8" s="17">
        <v>5</v>
      </c>
      <c r="I8" s="17">
        <v>6</v>
      </c>
      <c r="J8" s="17"/>
      <c r="K8" s="17">
        <v>7</v>
      </c>
      <c r="L8" s="17">
        <v>8</v>
      </c>
      <c r="M8" s="18">
        <v>9</v>
      </c>
      <c r="N8" s="17">
        <v>10</v>
      </c>
      <c r="O8" s="17">
        <v>11</v>
      </c>
      <c r="P8" s="17">
        <v>12</v>
      </c>
      <c r="Q8" s="17">
        <v>13</v>
      </c>
      <c r="R8" s="17">
        <v>14</v>
      </c>
      <c r="S8" s="17">
        <v>15</v>
      </c>
      <c r="T8" s="17">
        <v>16</v>
      </c>
      <c r="U8" s="17">
        <v>17</v>
      </c>
      <c r="V8" s="17">
        <v>18</v>
      </c>
      <c r="W8" s="17">
        <v>19</v>
      </c>
      <c r="X8" s="17">
        <v>20</v>
      </c>
      <c r="Y8" s="17">
        <v>21</v>
      </c>
      <c r="Z8" s="17">
        <v>22</v>
      </c>
      <c r="AA8" s="17">
        <v>23</v>
      </c>
      <c r="AB8" s="17">
        <v>24</v>
      </c>
    </row>
    <row r="9" spans="2:28" ht="12.75">
      <c r="B9" s="20" t="s">
        <v>31</v>
      </c>
      <c r="C9" s="21"/>
      <c r="D9" s="22"/>
      <c r="E9" s="23"/>
      <c r="F9" s="24"/>
      <c r="G9" s="24"/>
      <c r="H9" s="24"/>
      <c r="I9" s="25"/>
      <c r="J9" s="25"/>
      <c r="K9" s="25"/>
      <c r="L9" s="25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7"/>
      <c r="Y9" s="28"/>
      <c r="Z9" s="25"/>
      <c r="AA9" s="29"/>
      <c r="AB9" s="29"/>
    </row>
    <row r="10" spans="2:28" ht="12.75">
      <c r="B10" s="20" t="s">
        <v>32</v>
      </c>
      <c r="C10" s="21"/>
      <c r="D10" s="22"/>
      <c r="E10" s="23"/>
      <c r="F10" s="24"/>
      <c r="G10" s="24"/>
      <c r="H10" s="24"/>
      <c r="I10" s="25"/>
      <c r="J10" s="25"/>
      <c r="K10" s="25"/>
      <c r="L10" s="25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7"/>
      <c r="Y10" s="28"/>
      <c r="Z10" s="25"/>
      <c r="AA10" s="29"/>
      <c r="AB10" s="29"/>
    </row>
    <row r="11" spans="2:28" ht="56.25">
      <c r="B11" s="30"/>
      <c r="C11" s="31" t="s">
        <v>33</v>
      </c>
      <c r="D11" s="32" t="s">
        <v>34</v>
      </c>
      <c r="E11" s="23" t="s">
        <v>35</v>
      </c>
      <c r="F11" s="24" t="s">
        <v>36</v>
      </c>
      <c r="G11" s="24" t="s">
        <v>37</v>
      </c>
      <c r="H11" s="24" t="s">
        <v>38</v>
      </c>
      <c r="I11" s="24" t="s">
        <v>39</v>
      </c>
      <c r="J11" s="33" t="s">
        <v>40</v>
      </c>
      <c r="K11" s="34" t="s">
        <v>41</v>
      </c>
      <c r="L11" s="35">
        <v>0</v>
      </c>
      <c r="M11" s="36">
        <v>710000000</v>
      </c>
      <c r="N11" s="37" t="s">
        <v>42</v>
      </c>
      <c r="O11" s="38" t="s">
        <v>43</v>
      </c>
      <c r="P11" s="32" t="s">
        <v>44</v>
      </c>
      <c r="Q11" s="39" t="s">
        <v>45</v>
      </c>
      <c r="R11" s="31" t="s">
        <v>46</v>
      </c>
      <c r="S11" s="40" t="s">
        <v>47</v>
      </c>
      <c r="T11" s="41">
        <v>839</v>
      </c>
      <c r="U11" s="34" t="s">
        <v>48</v>
      </c>
      <c r="V11" s="41">
        <v>4</v>
      </c>
      <c r="W11" s="42">
        <f>5025000*2</f>
        <v>10050000</v>
      </c>
      <c r="X11" s="42">
        <f aca="true" t="shared" si="0" ref="X11:X17">V11*W11</f>
        <v>40200000</v>
      </c>
      <c r="Y11" s="42">
        <f>X11*1.12</f>
        <v>45024000.00000001</v>
      </c>
      <c r="Z11" s="34">
        <v>2</v>
      </c>
      <c r="AA11" s="43">
        <v>2013</v>
      </c>
      <c r="AB11" s="29"/>
    </row>
    <row r="12" spans="2:28" ht="56.25">
      <c r="B12" s="44"/>
      <c r="C12" s="31" t="s">
        <v>33</v>
      </c>
      <c r="D12" s="32" t="s">
        <v>34</v>
      </c>
      <c r="E12" s="23" t="s">
        <v>35</v>
      </c>
      <c r="F12" s="24" t="s">
        <v>36</v>
      </c>
      <c r="G12" s="24" t="s">
        <v>37</v>
      </c>
      <c r="H12" s="24" t="s">
        <v>38</v>
      </c>
      <c r="I12" s="24" t="s">
        <v>49</v>
      </c>
      <c r="J12" s="33" t="s">
        <v>50</v>
      </c>
      <c r="K12" s="34" t="s">
        <v>41</v>
      </c>
      <c r="L12" s="35">
        <v>0</v>
      </c>
      <c r="M12" s="36">
        <v>710000000</v>
      </c>
      <c r="N12" s="37" t="s">
        <v>42</v>
      </c>
      <c r="O12" s="38" t="s">
        <v>51</v>
      </c>
      <c r="P12" s="32" t="s">
        <v>52</v>
      </c>
      <c r="Q12" s="39" t="s">
        <v>45</v>
      </c>
      <c r="R12" s="31" t="s">
        <v>53</v>
      </c>
      <c r="S12" s="40" t="s">
        <v>47</v>
      </c>
      <c r="T12" s="41">
        <v>796</v>
      </c>
      <c r="U12" s="34" t="s">
        <v>54</v>
      </c>
      <c r="V12" s="41">
        <v>1</v>
      </c>
      <c r="W12" s="42">
        <v>13800000</v>
      </c>
      <c r="X12" s="42">
        <f t="shared" si="0"/>
        <v>13800000</v>
      </c>
      <c r="Y12" s="42">
        <f aca="true" t="shared" si="1" ref="Y12:Y17">X12*1.12</f>
        <v>15456000.000000002</v>
      </c>
      <c r="Z12" s="34">
        <v>2</v>
      </c>
      <c r="AA12" s="43">
        <v>2013</v>
      </c>
      <c r="AB12" s="29"/>
    </row>
    <row r="13" spans="2:28" ht="56.25">
      <c r="B13" s="30"/>
      <c r="C13" s="31" t="s">
        <v>33</v>
      </c>
      <c r="D13" s="32" t="s">
        <v>34</v>
      </c>
      <c r="E13" s="23" t="s">
        <v>35</v>
      </c>
      <c r="F13" s="24" t="s">
        <v>36</v>
      </c>
      <c r="G13" s="24" t="s">
        <v>37</v>
      </c>
      <c r="H13" s="24" t="s">
        <v>38</v>
      </c>
      <c r="I13" s="24" t="s">
        <v>55</v>
      </c>
      <c r="J13" s="33" t="s">
        <v>56</v>
      </c>
      <c r="K13" s="34" t="s">
        <v>41</v>
      </c>
      <c r="L13" s="35">
        <v>0</v>
      </c>
      <c r="M13" s="36">
        <v>710000000</v>
      </c>
      <c r="N13" s="37" t="s">
        <v>42</v>
      </c>
      <c r="O13" s="38" t="s">
        <v>43</v>
      </c>
      <c r="P13" s="32" t="s">
        <v>52</v>
      </c>
      <c r="Q13" s="39" t="s">
        <v>45</v>
      </c>
      <c r="R13" s="31" t="s">
        <v>57</v>
      </c>
      <c r="S13" s="40" t="s">
        <v>47</v>
      </c>
      <c r="T13" s="41">
        <v>796</v>
      </c>
      <c r="U13" s="34" t="s">
        <v>54</v>
      </c>
      <c r="V13" s="41">
        <v>1</v>
      </c>
      <c r="W13" s="42">
        <v>9786000</v>
      </c>
      <c r="X13" s="42">
        <f t="shared" si="0"/>
        <v>9786000</v>
      </c>
      <c r="Y13" s="42">
        <f t="shared" si="1"/>
        <v>10960320.000000002</v>
      </c>
      <c r="Z13" s="34">
        <v>2</v>
      </c>
      <c r="AA13" s="43">
        <v>2013</v>
      </c>
      <c r="AB13" s="29"/>
    </row>
    <row r="14" spans="2:28" ht="60">
      <c r="B14" s="30"/>
      <c r="C14" s="31" t="s">
        <v>33</v>
      </c>
      <c r="D14" s="32" t="s">
        <v>34</v>
      </c>
      <c r="E14" s="23" t="s">
        <v>35</v>
      </c>
      <c r="F14" s="24" t="s">
        <v>36</v>
      </c>
      <c r="G14" s="24" t="s">
        <v>37</v>
      </c>
      <c r="H14" s="24" t="s">
        <v>38</v>
      </c>
      <c r="I14" s="24" t="s">
        <v>58</v>
      </c>
      <c r="J14" s="33" t="s">
        <v>59</v>
      </c>
      <c r="K14" s="34" t="s">
        <v>41</v>
      </c>
      <c r="L14" s="35">
        <v>0</v>
      </c>
      <c r="M14" s="36">
        <v>710000000</v>
      </c>
      <c r="N14" s="37" t="s">
        <v>42</v>
      </c>
      <c r="O14" s="38" t="s">
        <v>43</v>
      </c>
      <c r="P14" s="32" t="s">
        <v>52</v>
      </c>
      <c r="Q14" s="39" t="s">
        <v>45</v>
      </c>
      <c r="R14" s="31" t="s">
        <v>57</v>
      </c>
      <c r="S14" s="40" t="s">
        <v>47</v>
      </c>
      <c r="T14" s="41">
        <v>796</v>
      </c>
      <c r="U14" s="34" t="s">
        <v>54</v>
      </c>
      <c r="V14" s="41">
        <v>1</v>
      </c>
      <c r="W14" s="42">
        <v>39204000</v>
      </c>
      <c r="X14" s="42">
        <f t="shared" si="0"/>
        <v>39204000</v>
      </c>
      <c r="Y14" s="42">
        <f t="shared" si="1"/>
        <v>43908480.00000001</v>
      </c>
      <c r="Z14" s="34">
        <v>2</v>
      </c>
      <c r="AA14" s="43">
        <v>2013</v>
      </c>
      <c r="AB14" s="29"/>
    </row>
    <row r="15" spans="2:28" ht="72">
      <c r="B15" s="30"/>
      <c r="C15" s="31" t="s">
        <v>33</v>
      </c>
      <c r="D15" s="32" t="s">
        <v>34</v>
      </c>
      <c r="E15" s="23" t="s">
        <v>35</v>
      </c>
      <c r="F15" s="24" t="s">
        <v>36</v>
      </c>
      <c r="G15" s="24" t="s">
        <v>37</v>
      </c>
      <c r="H15" s="24" t="s">
        <v>38</v>
      </c>
      <c r="I15" s="24" t="s">
        <v>60</v>
      </c>
      <c r="J15" s="33" t="s">
        <v>61</v>
      </c>
      <c r="K15" s="34" t="s">
        <v>41</v>
      </c>
      <c r="L15" s="35">
        <v>0</v>
      </c>
      <c r="M15" s="36">
        <v>710000000</v>
      </c>
      <c r="N15" s="37" t="s">
        <v>42</v>
      </c>
      <c r="O15" s="38" t="s">
        <v>43</v>
      </c>
      <c r="P15" s="32" t="s">
        <v>52</v>
      </c>
      <c r="Q15" s="39" t="s">
        <v>45</v>
      </c>
      <c r="R15" s="31" t="s">
        <v>57</v>
      </c>
      <c r="S15" s="40" t="s">
        <v>47</v>
      </c>
      <c r="T15" s="41">
        <v>796</v>
      </c>
      <c r="U15" s="34" t="s">
        <v>54</v>
      </c>
      <c r="V15" s="41">
        <v>1</v>
      </c>
      <c r="W15" s="42">
        <v>43808000</v>
      </c>
      <c r="X15" s="42">
        <f t="shared" si="0"/>
        <v>43808000</v>
      </c>
      <c r="Y15" s="42">
        <f t="shared" si="1"/>
        <v>49064960.00000001</v>
      </c>
      <c r="Z15" s="34">
        <v>2</v>
      </c>
      <c r="AA15" s="43">
        <v>2013</v>
      </c>
      <c r="AB15" s="29"/>
    </row>
    <row r="16" spans="2:28" ht="60">
      <c r="B16" s="30"/>
      <c r="C16" s="31" t="s">
        <v>33</v>
      </c>
      <c r="D16" s="32" t="s">
        <v>34</v>
      </c>
      <c r="E16" s="23" t="s">
        <v>35</v>
      </c>
      <c r="F16" s="24" t="s">
        <v>36</v>
      </c>
      <c r="G16" s="24" t="s">
        <v>37</v>
      </c>
      <c r="H16" s="24" t="s">
        <v>38</v>
      </c>
      <c r="I16" s="24" t="s">
        <v>62</v>
      </c>
      <c r="J16" s="33" t="s">
        <v>63</v>
      </c>
      <c r="K16" s="34" t="s">
        <v>41</v>
      </c>
      <c r="L16" s="35">
        <v>0</v>
      </c>
      <c r="M16" s="36">
        <v>710000000</v>
      </c>
      <c r="N16" s="37" t="s">
        <v>42</v>
      </c>
      <c r="O16" s="38" t="s">
        <v>43</v>
      </c>
      <c r="P16" s="32" t="s">
        <v>52</v>
      </c>
      <c r="Q16" s="39" t="s">
        <v>45</v>
      </c>
      <c r="R16" s="31" t="s">
        <v>57</v>
      </c>
      <c r="S16" s="40" t="s">
        <v>47</v>
      </c>
      <c r="T16" s="41">
        <v>796</v>
      </c>
      <c r="U16" s="34" t="s">
        <v>54</v>
      </c>
      <c r="V16" s="41">
        <v>16</v>
      </c>
      <c r="W16" s="42">
        <v>2034810</v>
      </c>
      <c r="X16" s="42">
        <f t="shared" si="0"/>
        <v>32556960</v>
      </c>
      <c r="Y16" s="42">
        <f t="shared" si="1"/>
        <v>36463795.2</v>
      </c>
      <c r="Z16" s="34">
        <v>2</v>
      </c>
      <c r="AA16" s="43">
        <v>2013</v>
      </c>
      <c r="AB16" s="29"/>
    </row>
    <row r="17" spans="2:28" ht="56.25">
      <c r="B17" s="30"/>
      <c r="C17" s="31" t="s">
        <v>33</v>
      </c>
      <c r="D17" s="32" t="s">
        <v>34</v>
      </c>
      <c r="E17" s="23" t="s">
        <v>35</v>
      </c>
      <c r="F17" s="24" t="s">
        <v>36</v>
      </c>
      <c r="G17" s="24" t="s">
        <v>37</v>
      </c>
      <c r="H17" s="24" t="s">
        <v>38</v>
      </c>
      <c r="I17" s="24" t="s">
        <v>64</v>
      </c>
      <c r="J17" s="33" t="s">
        <v>65</v>
      </c>
      <c r="K17" s="34" t="s">
        <v>41</v>
      </c>
      <c r="L17" s="35">
        <v>0</v>
      </c>
      <c r="M17" s="36">
        <v>710000000</v>
      </c>
      <c r="N17" s="37" t="s">
        <v>42</v>
      </c>
      <c r="O17" s="38" t="s">
        <v>43</v>
      </c>
      <c r="P17" s="32" t="s">
        <v>52</v>
      </c>
      <c r="Q17" s="39" t="s">
        <v>45</v>
      </c>
      <c r="R17" s="31" t="s">
        <v>57</v>
      </c>
      <c r="S17" s="40" t="s">
        <v>47</v>
      </c>
      <c r="T17" s="41">
        <v>796</v>
      </c>
      <c r="U17" s="34" t="s">
        <v>54</v>
      </c>
      <c r="V17" s="41">
        <v>1</v>
      </c>
      <c r="W17" s="42">
        <f>17569000</f>
        <v>17569000</v>
      </c>
      <c r="X17" s="42">
        <f t="shared" si="0"/>
        <v>17569000</v>
      </c>
      <c r="Y17" s="42">
        <f t="shared" si="1"/>
        <v>19677280.000000004</v>
      </c>
      <c r="Z17" s="34">
        <v>2</v>
      </c>
      <c r="AA17" s="43">
        <v>2013</v>
      </c>
      <c r="AB17" s="29"/>
    </row>
    <row r="18" spans="2:28" ht="12.75">
      <c r="B18" s="20" t="s">
        <v>66</v>
      </c>
      <c r="C18" s="21"/>
      <c r="D18" s="45"/>
      <c r="E18" s="23"/>
      <c r="F18" s="24"/>
      <c r="G18" s="24"/>
      <c r="H18" s="24"/>
      <c r="I18" s="46"/>
      <c r="J18" s="46"/>
      <c r="K18" s="46"/>
      <c r="L18" s="46"/>
      <c r="M18" s="3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>
        <f>SUM(X11:X17)</f>
        <v>196923960</v>
      </c>
      <c r="Y18" s="47">
        <f>SUM(Y11:Y17)</f>
        <v>220554835.20000005</v>
      </c>
      <c r="Z18" s="48"/>
      <c r="AA18" s="29"/>
      <c r="AB18" s="29"/>
    </row>
    <row r="19" spans="2:28" ht="12.75">
      <c r="B19" s="20" t="s">
        <v>67</v>
      </c>
      <c r="C19" s="21"/>
      <c r="D19" s="22"/>
      <c r="E19" s="23"/>
      <c r="F19" s="24"/>
      <c r="G19" s="24"/>
      <c r="H19" s="24"/>
      <c r="I19" s="21"/>
      <c r="J19" s="21"/>
      <c r="K19" s="21"/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49"/>
      <c r="Y19" s="50"/>
      <c r="Z19" s="50"/>
      <c r="AA19" s="29"/>
      <c r="AB19" s="29"/>
    </row>
    <row r="20" spans="2:28" ht="60.75" customHeight="1">
      <c r="B20" s="44"/>
      <c r="C20" s="31" t="s">
        <v>33</v>
      </c>
      <c r="D20" s="32" t="s">
        <v>68</v>
      </c>
      <c r="E20" s="23" t="s">
        <v>69</v>
      </c>
      <c r="F20" s="24" t="s">
        <v>70</v>
      </c>
      <c r="G20" s="24" t="s">
        <v>71</v>
      </c>
      <c r="H20" s="24" t="s">
        <v>72</v>
      </c>
      <c r="I20" s="24" t="s">
        <v>73</v>
      </c>
      <c r="J20" s="33" t="s">
        <v>74</v>
      </c>
      <c r="K20" s="34" t="s">
        <v>41</v>
      </c>
      <c r="L20" s="35">
        <v>0</v>
      </c>
      <c r="M20" s="36">
        <v>710000000</v>
      </c>
      <c r="N20" s="37" t="s">
        <v>42</v>
      </c>
      <c r="O20" s="38" t="s">
        <v>51</v>
      </c>
      <c r="P20" s="32" t="s">
        <v>52</v>
      </c>
      <c r="Q20" s="39"/>
      <c r="R20" s="31" t="s">
        <v>53</v>
      </c>
      <c r="S20" s="40" t="s">
        <v>47</v>
      </c>
      <c r="T20" s="41"/>
      <c r="U20" s="34"/>
      <c r="V20" s="41"/>
      <c r="W20" s="42"/>
      <c r="X20" s="42">
        <f>3*2453320</f>
        <v>7359960</v>
      </c>
      <c r="Y20" s="42">
        <f>X20*1.12</f>
        <v>8243155.200000001</v>
      </c>
      <c r="Z20" s="34">
        <v>2</v>
      </c>
      <c r="AA20" s="43">
        <v>2013</v>
      </c>
      <c r="AB20" s="29"/>
    </row>
    <row r="21" spans="2:28" ht="56.25">
      <c r="B21" s="30"/>
      <c r="C21" s="31" t="s">
        <v>33</v>
      </c>
      <c r="D21" s="32" t="s">
        <v>68</v>
      </c>
      <c r="E21" s="23" t="s">
        <v>69</v>
      </c>
      <c r="F21" s="24" t="s">
        <v>70</v>
      </c>
      <c r="G21" s="24" t="s">
        <v>71</v>
      </c>
      <c r="H21" s="24" t="s">
        <v>72</v>
      </c>
      <c r="I21" s="24" t="s">
        <v>75</v>
      </c>
      <c r="J21" s="33" t="s">
        <v>76</v>
      </c>
      <c r="K21" s="34" t="s">
        <v>41</v>
      </c>
      <c r="L21" s="35">
        <v>0</v>
      </c>
      <c r="M21" s="36">
        <v>710000000</v>
      </c>
      <c r="N21" s="37" t="s">
        <v>42</v>
      </c>
      <c r="O21" s="38" t="s">
        <v>43</v>
      </c>
      <c r="P21" s="32" t="s">
        <v>52</v>
      </c>
      <c r="Q21" s="39"/>
      <c r="R21" s="31" t="s">
        <v>57</v>
      </c>
      <c r="S21" s="40" t="s">
        <v>47</v>
      </c>
      <c r="T21" s="41"/>
      <c r="U21" s="34"/>
      <c r="V21" s="41"/>
      <c r="W21" s="42"/>
      <c r="X21" s="42">
        <v>1786000</v>
      </c>
      <c r="Y21" s="42">
        <f>X21*1.12</f>
        <v>2000320.0000000002</v>
      </c>
      <c r="Z21" s="34">
        <v>2</v>
      </c>
      <c r="AA21" s="43">
        <v>2013</v>
      </c>
      <c r="AB21" s="29"/>
    </row>
    <row r="22" spans="2:28" ht="56.25">
      <c r="B22" s="30"/>
      <c r="C22" s="31" t="s">
        <v>33</v>
      </c>
      <c r="D22" s="32" t="s">
        <v>68</v>
      </c>
      <c r="E22" s="23" t="s">
        <v>69</v>
      </c>
      <c r="F22" s="24" t="s">
        <v>70</v>
      </c>
      <c r="G22" s="24" t="s">
        <v>71</v>
      </c>
      <c r="H22" s="24" t="s">
        <v>72</v>
      </c>
      <c r="I22" s="24" t="s">
        <v>77</v>
      </c>
      <c r="J22" s="33" t="s">
        <v>78</v>
      </c>
      <c r="K22" s="34" t="s">
        <v>41</v>
      </c>
      <c r="L22" s="35">
        <v>0</v>
      </c>
      <c r="M22" s="36">
        <v>710000000</v>
      </c>
      <c r="N22" s="37" t="s">
        <v>42</v>
      </c>
      <c r="O22" s="38" t="s">
        <v>43</v>
      </c>
      <c r="P22" s="32" t="s">
        <v>52</v>
      </c>
      <c r="Q22" s="39"/>
      <c r="R22" s="31" t="s">
        <v>57</v>
      </c>
      <c r="S22" s="40" t="s">
        <v>47</v>
      </c>
      <c r="T22" s="41"/>
      <c r="U22" s="34"/>
      <c r="V22" s="41"/>
      <c r="W22" s="42"/>
      <c r="X22" s="42">
        <f>4*5850900</f>
        <v>23403600</v>
      </c>
      <c r="Y22" s="42">
        <f>X22*1.12</f>
        <v>26212032.000000004</v>
      </c>
      <c r="Z22" s="34">
        <v>2</v>
      </c>
      <c r="AA22" s="43">
        <v>2013</v>
      </c>
      <c r="AB22" s="29"/>
    </row>
    <row r="23" spans="2:28" ht="56.25">
      <c r="B23" s="29"/>
      <c r="C23" s="31" t="s">
        <v>33</v>
      </c>
      <c r="D23" s="32" t="s">
        <v>79</v>
      </c>
      <c r="E23" s="23" t="s">
        <v>80</v>
      </c>
      <c r="F23" s="24" t="s">
        <v>81</v>
      </c>
      <c r="G23" s="24" t="s">
        <v>82</v>
      </c>
      <c r="H23" s="24" t="s">
        <v>83</v>
      </c>
      <c r="I23" s="23" t="s">
        <v>84</v>
      </c>
      <c r="J23" s="24" t="s">
        <v>85</v>
      </c>
      <c r="K23" s="34" t="s">
        <v>41</v>
      </c>
      <c r="L23" s="51">
        <v>30</v>
      </c>
      <c r="M23" s="36">
        <v>710000000</v>
      </c>
      <c r="N23" s="37" t="s">
        <v>42</v>
      </c>
      <c r="O23" s="52" t="s">
        <v>51</v>
      </c>
      <c r="P23" s="32" t="s">
        <v>44</v>
      </c>
      <c r="Q23" s="53"/>
      <c r="R23" s="29" t="s">
        <v>86</v>
      </c>
      <c r="S23" s="40" t="s">
        <v>47</v>
      </c>
      <c r="T23" s="46"/>
      <c r="U23" s="46"/>
      <c r="V23" s="46"/>
      <c r="W23" s="53"/>
      <c r="X23" s="54">
        <v>9000180</v>
      </c>
      <c r="Y23" s="54">
        <f>X23*1.12</f>
        <v>10080201.600000001</v>
      </c>
      <c r="Z23" s="34">
        <v>2</v>
      </c>
      <c r="AA23" s="46">
        <v>2013</v>
      </c>
      <c r="AB23" s="31"/>
    </row>
    <row r="24" spans="2:28" ht="56.25">
      <c r="B24" s="29"/>
      <c r="C24" s="31" t="s">
        <v>33</v>
      </c>
      <c r="D24" s="32" t="s">
        <v>79</v>
      </c>
      <c r="E24" s="23" t="s">
        <v>80</v>
      </c>
      <c r="F24" s="24" t="s">
        <v>81</v>
      </c>
      <c r="G24" s="24" t="s">
        <v>82</v>
      </c>
      <c r="H24" s="24" t="s">
        <v>83</v>
      </c>
      <c r="I24" s="23" t="s">
        <v>87</v>
      </c>
      <c r="J24" s="24" t="s">
        <v>88</v>
      </c>
      <c r="K24" s="34" t="s">
        <v>41</v>
      </c>
      <c r="L24" s="51">
        <v>30</v>
      </c>
      <c r="M24" s="36">
        <v>710000000</v>
      </c>
      <c r="N24" s="37" t="s">
        <v>42</v>
      </c>
      <c r="O24" s="52" t="s">
        <v>51</v>
      </c>
      <c r="P24" s="32" t="s">
        <v>44</v>
      </c>
      <c r="Q24" s="53"/>
      <c r="R24" s="29" t="s">
        <v>86</v>
      </c>
      <c r="S24" s="40" t="s">
        <v>47</v>
      </c>
      <c r="T24" s="46"/>
      <c r="U24" s="46"/>
      <c r="V24" s="46"/>
      <c r="W24" s="53"/>
      <c r="X24" s="54">
        <v>9000180</v>
      </c>
      <c r="Y24" s="54">
        <f>X24*1.12</f>
        <v>10080201.600000001</v>
      </c>
      <c r="Z24" s="34">
        <v>2</v>
      </c>
      <c r="AA24" s="46">
        <v>2013</v>
      </c>
      <c r="AB24" s="31"/>
    </row>
    <row r="25" spans="2:28" ht="56.25">
      <c r="B25" s="29"/>
      <c r="C25" s="31" t="s">
        <v>33</v>
      </c>
      <c r="D25" s="32" t="s">
        <v>79</v>
      </c>
      <c r="E25" s="23" t="s">
        <v>80</v>
      </c>
      <c r="F25" s="24" t="s">
        <v>81</v>
      </c>
      <c r="G25" s="24" t="s">
        <v>82</v>
      </c>
      <c r="H25" s="24" t="s">
        <v>83</v>
      </c>
      <c r="I25" s="23" t="s">
        <v>89</v>
      </c>
      <c r="J25" s="24" t="s">
        <v>90</v>
      </c>
      <c r="K25" s="34" t="s">
        <v>41</v>
      </c>
      <c r="L25" s="51">
        <v>30</v>
      </c>
      <c r="M25" s="36">
        <v>710000000</v>
      </c>
      <c r="N25" s="37" t="s">
        <v>42</v>
      </c>
      <c r="O25" s="52" t="s">
        <v>51</v>
      </c>
      <c r="P25" s="32" t="s">
        <v>44</v>
      </c>
      <c r="Q25" s="53"/>
      <c r="R25" s="29" t="s">
        <v>86</v>
      </c>
      <c r="S25" s="40" t="s">
        <v>47</v>
      </c>
      <c r="T25" s="46"/>
      <c r="U25" s="46"/>
      <c r="V25" s="46"/>
      <c r="W25" s="53"/>
      <c r="X25" s="54">
        <f>Y25/1.12</f>
        <v>7260145.2</v>
      </c>
      <c r="Y25" s="54">
        <f>7260145.2*1.12</f>
        <v>8131362.624000001</v>
      </c>
      <c r="Z25" s="34">
        <v>2</v>
      </c>
      <c r="AA25" s="46">
        <v>2013</v>
      </c>
      <c r="AB25" s="31"/>
    </row>
    <row r="26" spans="2:28" ht="56.25">
      <c r="B26" s="29"/>
      <c r="C26" s="31" t="s">
        <v>33</v>
      </c>
      <c r="D26" s="32" t="s">
        <v>79</v>
      </c>
      <c r="E26" s="23" t="s">
        <v>80</v>
      </c>
      <c r="F26" s="24" t="s">
        <v>81</v>
      </c>
      <c r="G26" s="24" t="s">
        <v>82</v>
      </c>
      <c r="H26" s="24" t="s">
        <v>83</v>
      </c>
      <c r="I26" s="23" t="s">
        <v>91</v>
      </c>
      <c r="J26" s="24" t="s">
        <v>92</v>
      </c>
      <c r="K26" s="34" t="s">
        <v>41</v>
      </c>
      <c r="L26" s="51">
        <v>30</v>
      </c>
      <c r="M26" s="36">
        <v>710000000</v>
      </c>
      <c r="N26" s="37" t="s">
        <v>42</v>
      </c>
      <c r="O26" s="52" t="s">
        <v>51</v>
      </c>
      <c r="P26" s="32" t="s">
        <v>44</v>
      </c>
      <c r="Q26" s="53"/>
      <c r="R26" s="29" t="s">
        <v>86</v>
      </c>
      <c r="S26" s="40" t="s">
        <v>47</v>
      </c>
      <c r="T26" s="46"/>
      <c r="U26" s="46"/>
      <c r="V26" s="46"/>
      <c r="W26" s="53"/>
      <c r="X26" s="54">
        <f>Y26/1.12</f>
        <v>6240124.8</v>
      </c>
      <c r="Y26" s="54">
        <f>6240124.8*1.12</f>
        <v>6988939.776000001</v>
      </c>
      <c r="Z26" s="34">
        <v>2</v>
      </c>
      <c r="AA26" s="46">
        <v>2013</v>
      </c>
      <c r="AB26" s="31"/>
    </row>
    <row r="27" spans="2:28" ht="56.25">
      <c r="B27" s="29"/>
      <c r="C27" s="31" t="s">
        <v>33</v>
      </c>
      <c r="D27" s="32" t="s">
        <v>93</v>
      </c>
      <c r="E27" s="23" t="s">
        <v>94</v>
      </c>
      <c r="F27" s="24" t="s">
        <v>95</v>
      </c>
      <c r="G27" s="24" t="s">
        <v>96</v>
      </c>
      <c r="H27" s="24" t="s">
        <v>97</v>
      </c>
      <c r="I27" s="23" t="s">
        <v>98</v>
      </c>
      <c r="J27" s="24" t="s">
        <v>99</v>
      </c>
      <c r="K27" s="34" t="s">
        <v>41</v>
      </c>
      <c r="L27" s="51">
        <v>30</v>
      </c>
      <c r="M27" s="36">
        <v>710000000</v>
      </c>
      <c r="N27" s="37" t="s">
        <v>42</v>
      </c>
      <c r="O27" s="52" t="s">
        <v>51</v>
      </c>
      <c r="P27" s="32" t="s">
        <v>44</v>
      </c>
      <c r="Q27" s="53"/>
      <c r="R27" s="29" t="s">
        <v>86</v>
      </c>
      <c r="S27" s="40" t="s">
        <v>47</v>
      </c>
      <c r="T27" s="46"/>
      <c r="U27" s="46"/>
      <c r="V27" s="46"/>
      <c r="W27" s="53"/>
      <c r="X27" s="54">
        <v>3000000</v>
      </c>
      <c r="Y27" s="54">
        <f>X27*1.12</f>
        <v>3360000.0000000005</v>
      </c>
      <c r="Z27" s="34">
        <v>2</v>
      </c>
      <c r="AA27" s="46">
        <v>2013</v>
      </c>
      <c r="AB27" s="31"/>
    </row>
    <row r="28" spans="2:28" ht="60">
      <c r="B28" s="29"/>
      <c r="C28" s="31" t="s">
        <v>33</v>
      </c>
      <c r="D28" s="32" t="s">
        <v>100</v>
      </c>
      <c r="E28" s="23" t="s">
        <v>101</v>
      </c>
      <c r="F28" s="24" t="s">
        <v>102</v>
      </c>
      <c r="G28" s="24" t="s">
        <v>103</v>
      </c>
      <c r="H28" s="24" t="s">
        <v>102</v>
      </c>
      <c r="I28" s="23" t="s">
        <v>104</v>
      </c>
      <c r="J28" s="24" t="s">
        <v>105</v>
      </c>
      <c r="K28" s="34" t="s">
        <v>41</v>
      </c>
      <c r="L28" s="51">
        <v>50</v>
      </c>
      <c r="M28" s="36">
        <v>710000000</v>
      </c>
      <c r="N28" s="37" t="s">
        <v>42</v>
      </c>
      <c r="O28" s="52" t="s">
        <v>51</v>
      </c>
      <c r="P28" s="32" t="s">
        <v>44</v>
      </c>
      <c r="Q28" s="53"/>
      <c r="R28" s="29" t="s">
        <v>86</v>
      </c>
      <c r="S28" s="40" t="s">
        <v>47</v>
      </c>
      <c r="T28" s="46"/>
      <c r="U28" s="46"/>
      <c r="V28" s="46"/>
      <c r="W28" s="53"/>
      <c r="X28" s="54">
        <v>700000</v>
      </c>
      <c r="Y28" s="54">
        <f>X28*1.12</f>
        <v>784000.0000000001</v>
      </c>
      <c r="Z28" s="34">
        <v>2</v>
      </c>
      <c r="AA28" s="46">
        <v>2013</v>
      </c>
      <c r="AB28" s="31"/>
    </row>
    <row r="29" spans="2:28" ht="56.25">
      <c r="B29" s="29"/>
      <c r="C29" s="31" t="s">
        <v>33</v>
      </c>
      <c r="D29" s="32" t="s">
        <v>106</v>
      </c>
      <c r="E29" s="23" t="s">
        <v>107</v>
      </c>
      <c r="F29" s="24" t="s">
        <v>108</v>
      </c>
      <c r="G29" s="24" t="s">
        <v>109</v>
      </c>
      <c r="H29" s="24" t="s">
        <v>110</v>
      </c>
      <c r="I29" s="23" t="s">
        <v>111</v>
      </c>
      <c r="J29" s="24" t="s">
        <v>112</v>
      </c>
      <c r="K29" s="34" t="s">
        <v>41</v>
      </c>
      <c r="L29" s="51">
        <v>50</v>
      </c>
      <c r="M29" s="36">
        <v>710000000</v>
      </c>
      <c r="N29" s="37" t="s">
        <v>42</v>
      </c>
      <c r="O29" s="52" t="s">
        <v>51</v>
      </c>
      <c r="P29" s="32" t="s">
        <v>44</v>
      </c>
      <c r="Q29" s="53"/>
      <c r="R29" s="29" t="s">
        <v>86</v>
      </c>
      <c r="S29" s="40" t="s">
        <v>47</v>
      </c>
      <c r="T29" s="46"/>
      <c r="U29" s="46"/>
      <c r="V29" s="46"/>
      <c r="W29" s="53"/>
      <c r="X29" s="54">
        <v>400000</v>
      </c>
      <c r="Y29" s="54">
        <f>X29*1.12</f>
        <v>448000.00000000006</v>
      </c>
      <c r="Z29" s="34">
        <v>2</v>
      </c>
      <c r="AA29" s="46">
        <v>2013</v>
      </c>
      <c r="AB29" s="31"/>
    </row>
    <row r="30" spans="2:28" ht="60">
      <c r="B30" s="29"/>
      <c r="C30" s="31" t="s">
        <v>33</v>
      </c>
      <c r="D30" s="32" t="s">
        <v>68</v>
      </c>
      <c r="E30" s="23" t="s">
        <v>69</v>
      </c>
      <c r="F30" s="24" t="s">
        <v>70</v>
      </c>
      <c r="G30" s="24" t="s">
        <v>71</v>
      </c>
      <c r="H30" s="24" t="s">
        <v>72</v>
      </c>
      <c r="I30" s="23" t="s">
        <v>113</v>
      </c>
      <c r="J30" s="24" t="s">
        <v>114</v>
      </c>
      <c r="K30" s="34" t="s">
        <v>41</v>
      </c>
      <c r="L30" s="55">
        <v>0</v>
      </c>
      <c r="M30" s="36">
        <v>710000000</v>
      </c>
      <c r="N30" s="37" t="s">
        <v>42</v>
      </c>
      <c r="O30" s="52" t="s">
        <v>43</v>
      </c>
      <c r="P30" s="32" t="s">
        <v>44</v>
      </c>
      <c r="Q30" s="53"/>
      <c r="R30" s="29" t="s">
        <v>115</v>
      </c>
      <c r="S30" s="40" t="s">
        <v>47</v>
      </c>
      <c r="T30" s="46"/>
      <c r="U30" s="46"/>
      <c r="V30" s="46"/>
      <c r="W30" s="53"/>
      <c r="X30" s="54">
        <f>36186390</f>
        <v>36186390</v>
      </c>
      <c r="Y30" s="54">
        <f>X30*1.12</f>
        <v>40528756.800000004</v>
      </c>
      <c r="Z30" s="34">
        <v>2</v>
      </c>
      <c r="AA30" s="46">
        <v>2013</v>
      </c>
      <c r="AB30" s="31"/>
    </row>
    <row r="31" spans="2:28" ht="56.25">
      <c r="B31" s="29"/>
      <c r="C31" s="31" t="s">
        <v>33</v>
      </c>
      <c r="D31" s="32" t="s">
        <v>68</v>
      </c>
      <c r="E31" s="23" t="s">
        <v>69</v>
      </c>
      <c r="F31" s="24" t="s">
        <v>70</v>
      </c>
      <c r="G31" s="24" t="s">
        <v>71</v>
      </c>
      <c r="H31" s="24" t="s">
        <v>72</v>
      </c>
      <c r="I31" s="23" t="s">
        <v>116</v>
      </c>
      <c r="J31" s="24" t="s">
        <v>117</v>
      </c>
      <c r="K31" s="34" t="s">
        <v>41</v>
      </c>
      <c r="L31" s="51">
        <v>0</v>
      </c>
      <c r="M31" s="36">
        <v>710000000</v>
      </c>
      <c r="N31" s="37" t="s">
        <v>42</v>
      </c>
      <c r="O31" s="52" t="s">
        <v>43</v>
      </c>
      <c r="P31" s="32" t="s">
        <v>52</v>
      </c>
      <c r="Q31" s="53"/>
      <c r="R31" s="29" t="s">
        <v>115</v>
      </c>
      <c r="S31" s="40" t="s">
        <v>47</v>
      </c>
      <c r="T31" s="46"/>
      <c r="U31" s="46"/>
      <c r="V31" s="46"/>
      <c r="W31" s="53"/>
      <c r="X31" s="54">
        <f>(1293214.29+289071.43+502071.43+45642.85)</f>
        <v>2130000</v>
      </c>
      <c r="Y31" s="54">
        <f>X31*1.12</f>
        <v>2385600</v>
      </c>
      <c r="Z31" s="34">
        <v>2</v>
      </c>
      <c r="AA31" s="46">
        <v>2013</v>
      </c>
      <c r="AB31" s="31"/>
    </row>
    <row r="32" spans="2:28" ht="12.75">
      <c r="B32" s="20" t="s">
        <v>118</v>
      </c>
      <c r="C32" s="21"/>
      <c r="D32" s="45"/>
      <c r="E32" s="46"/>
      <c r="F32" s="46"/>
      <c r="G32" s="46"/>
      <c r="H32" s="46"/>
      <c r="I32" s="46"/>
      <c r="J32" s="46"/>
      <c r="K32" s="46"/>
      <c r="L32" s="46"/>
      <c r="M32" s="3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>
        <f>SUM(X20:X31)</f>
        <v>106466580</v>
      </c>
      <c r="Y32" s="47">
        <f>SUM(Y20:Y31)</f>
        <v>119242569.60000002</v>
      </c>
      <c r="Z32" s="48"/>
      <c r="AA32" s="29"/>
      <c r="AB32" s="29"/>
    </row>
    <row r="33" spans="2:28" ht="12.75">
      <c r="B33" s="44"/>
      <c r="C33" s="29"/>
      <c r="D33" s="36"/>
      <c r="E33" s="46"/>
      <c r="F33" s="46"/>
      <c r="G33" s="46"/>
      <c r="H33" s="46"/>
      <c r="I33" s="46"/>
      <c r="J33" s="46"/>
      <c r="K33" s="46"/>
      <c r="L33" s="46"/>
      <c r="M33" s="3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8"/>
      <c r="Z33" s="48"/>
      <c r="AA33" s="29"/>
      <c r="AB33" s="29"/>
    </row>
    <row r="34" spans="2:28" ht="12.75">
      <c r="B34" s="56" t="s">
        <v>119</v>
      </c>
      <c r="C34" s="57"/>
      <c r="D34" s="36"/>
      <c r="E34" s="57"/>
      <c r="F34" s="57"/>
      <c r="G34" s="46"/>
      <c r="H34" s="46"/>
      <c r="I34" s="46"/>
      <c r="J34" s="46"/>
      <c r="K34" s="46"/>
      <c r="L34" s="46"/>
      <c r="M34" s="3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58">
        <f>SUM(X32,X18)</f>
        <v>303390540</v>
      </c>
      <c r="Y34" s="58">
        <f>SUM(Y32,Y18)</f>
        <v>339797404.8000001</v>
      </c>
      <c r="Z34" s="48"/>
      <c r="AA34" s="29"/>
      <c r="AB34" s="29"/>
    </row>
    <row r="35" spans="2:27" ht="12.75">
      <c r="B35" s="59"/>
      <c r="C35" s="59"/>
      <c r="D35" s="60"/>
      <c r="E35" s="59"/>
      <c r="F35" s="59"/>
      <c r="G35" s="61"/>
      <c r="H35" s="61"/>
      <c r="I35" s="61"/>
      <c r="J35" s="61"/>
      <c r="K35" s="61"/>
      <c r="L35" s="61"/>
      <c r="M35" s="60"/>
      <c r="N35" s="61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8"/>
    </row>
    <row r="36" spans="2:27" ht="12.75">
      <c r="B36" s="63"/>
      <c r="C36" s="63"/>
      <c r="D36" s="64"/>
      <c r="E36" s="63"/>
      <c r="F36" s="63"/>
      <c r="G36" s="62"/>
      <c r="H36" s="62"/>
      <c r="I36" s="62"/>
      <c r="J36" s="62"/>
      <c r="K36" s="62"/>
      <c r="L36" s="62"/>
      <c r="M36" s="64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8"/>
    </row>
    <row r="37" spans="2:27" ht="12.75">
      <c r="B37" s="63"/>
      <c r="C37" s="63"/>
      <c r="D37" s="64"/>
      <c r="E37" s="63"/>
      <c r="F37" s="62"/>
      <c r="G37" s="65" t="s">
        <v>120</v>
      </c>
      <c r="I37" s="62"/>
      <c r="J37" s="66"/>
      <c r="K37" s="62"/>
      <c r="L37" s="65" t="s">
        <v>121</v>
      </c>
      <c r="M37" s="64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8"/>
    </row>
    <row r="38" spans="2:27" ht="12.75">
      <c r="B38" s="63"/>
      <c r="C38" s="63"/>
      <c r="D38" s="64"/>
      <c r="E38" s="63"/>
      <c r="F38" s="62"/>
      <c r="G38" s="62"/>
      <c r="I38" s="62"/>
      <c r="K38" s="62"/>
      <c r="L38" s="62"/>
      <c r="M38" s="64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8"/>
    </row>
    <row r="39" spans="2:27" ht="12.75">
      <c r="B39" s="63"/>
      <c r="C39" s="63"/>
      <c r="D39" s="64"/>
      <c r="E39" s="63"/>
      <c r="F39" s="62"/>
      <c r="G39" s="62"/>
      <c r="I39" s="62"/>
      <c r="K39" s="62"/>
      <c r="L39" s="62"/>
      <c r="M39" s="64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8"/>
    </row>
    <row r="40" spans="2:27" ht="12.75">
      <c r="B40" s="63"/>
      <c r="C40" s="63"/>
      <c r="D40" s="64"/>
      <c r="E40" s="63"/>
      <c r="F40" s="63" t="s">
        <v>122</v>
      </c>
      <c r="G40" s="62"/>
      <c r="I40" s="62"/>
      <c r="K40" s="62"/>
      <c r="L40" s="62"/>
      <c r="M40" s="64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8"/>
    </row>
    <row r="41" spans="2:27" ht="12.75">
      <c r="B41" s="63"/>
      <c r="C41" s="63"/>
      <c r="D41" s="64"/>
      <c r="E41" s="63"/>
      <c r="F41" s="62"/>
      <c r="G41" s="6" t="s">
        <v>123</v>
      </c>
      <c r="I41" s="62"/>
      <c r="J41" s="66"/>
      <c r="K41" s="62"/>
      <c r="L41" s="65" t="s">
        <v>124</v>
      </c>
      <c r="M41" s="64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8"/>
    </row>
    <row r="42" spans="2:27" ht="12.75">
      <c r="B42" s="63"/>
      <c r="C42" s="63"/>
      <c r="D42" s="64"/>
      <c r="E42" s="63"/>
      <c r="F42" s="62"/>
      <c r="G42" s="6"/>
      <c r="I42" s="62"/>
      <c r="K42" s="62"/>
      <c r="L42" s="65"/>
      <c r="M42" s="64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8"/>
    </row>
    <row r="43" spans="2:27" ht="12.75">
      <c r="B43" s="63"/>
      <c r="C43" s="63"/>
      <c r="D43" s="64"/>
      <c r="E43" s="63"/>
      <c r="F43" s="62"/>
      <c r="G43" s="6"/>
      <c r="I43" s="62"/>
      <c r="K43" s="62"/>
      <c r="L43" s="65"/>
      <c r="M43" s="64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8"/>
    </row>
    <row r="44" spans="2:27" ht="12.75">
      <c r="B44" s="63"/>
      <c r="C44" s="63"/>
      <c r="D44" s="64"/>
      <c r="E44" s="63"/>
      <c r="F44" s="62"/>
      <c r="G44" s="6"/>
      <c r="I44" s="62"/>
      <c r="K44" s="62"/>
      <c r="L44" s="65"/>
      <c r="M44" s="64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8"/>
    </row>
    <row r="45" spans="2:27" ht="12.75">
      <c r="B45" s="63"/>
      <c r="C45" s="63"/>
      <c r="D45" s="64"/>
      <c r="E45" s="63"/>
      <c r="F45" s="62"/>
      <c r="G45" s="6" t="s">
        <v>125</v>
      </c>
      <c r="I45" s="62"/>
      <c r="J45" s="66"/>
      <c r="K45" s="62"/>
      <c r="L45" s="65" t="s">
        <v>126</v>
      </c>
      <c r="M45" s="64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8"/>
    </row>
    <row r="46" spans="2:27" ht="12.75">
      <c r="B46" s="64" t="s">
        <v>127</v>
      </c>
      <c r="D46" s="64"/>
      <c r="E46" s="63"/>
      <c r="F46" s="63"/>
      <c r="G46" s="62"/>
      <c r="H46" s="62"/>
      <c r="I46" s="62"/>
      <c r="J46" s="62"/>
      <c r="K46" s="62"/>
      <c r="L46" s="62"/>
      <c r="M46" s="64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8"/>
    </row>
    <row r="47" spans="3:28" ht="15">
      <c r="C47" s="67" t="s">
        <v>128</v>
      </c>
      <c r="D47" s="68"/>
      <c r="E47" s="69"/>
      <c r="F47" s="69"/>
      <c r="G47" s="69"/>
      <c r="H47" s="69"/>
      <c r="I47" s="69"/>
      <c r="J47" s="69"/>
      <c r="K47" s="69"/>
      <c r="L47" s="70"/>
      <c r="M47" s="71"/>
      <c r="N47" s="69"/>
      <c r="O47" s="6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2"/>
    </row>
  </sheetData>
  <sheetProtection/>
  <autoFilter ref="B8:AB32"/>
  <mergeCells count="28"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W6:W7"/>
    <mergeCell ref="Y6:Y7"/>
    <mergeCell ref="J6:J7"/>
    <mergeCell ref="K6:K7"/>
    <mergeCell ref="L6:L7"/>
    <mergeCell ref="M6:M7"/>
    <mergeCell ref="N6:N7"/>
    <mergeCell ref="O6:O7"/>
    <mergeCell ref="P6:P7"/>
    <mergeCell ref="B3:AB3"/>
    <mergeCell ref="B6:B7"/>
    <mergeCell ref="C6:C7"/>
    <mergeCell ref="D6:D7"/>
    <mergeCell ref="E6:E7"/>
    <mergeCell ref="F6:F7"/>
    <mergeCell ref="G6:G7"/>
    <mergeCell ref="H6:H7"/>
    <mergeCell ref="I6:I7"/>
    <mergeCell ref="X6:X7"/>
  </mergeCells>
  <printOptions/>
  <pageMargins left="0.1968503937007874" right="0.1968503937007874" top="0.7874015748031497" bottom="0.3937007874015748" header="0.1968503937007874" footer="0.1968503937007874"/>
  <pageSetup fitToHeight="1" fitToWidth="1" horizontalDpi="600" verticalDpi="600" orientation="landscape" paperSize="8" scale="49" r:id="rId1"/>
  <headerFooter alignWithMargins="0">
    <oddHeader>&amp;C&amp;8Стр. &amp;P из  &amp;N</oddHeader>
    <oddFooter>&amp;L&amp;8&amp;A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X46"/>
  <sheetViews>
    <sheetView tabSelected="1" view="pageBreakPreview" zoomScale="85" zoomScaleSheetLayoutView="85" zoomScalePageLayoutView="0" workbookViewId="0" topLeftCell="A1">
      <selection activeCell="F31" sqref="F31"/>
    </sheetView>
  </sheetViews>
  <sheetFormatPr defaultColWidth="9.140625" defaultRowHeight="15"/>
  <cols>
    <col min="1" max="1" width="2.00390625" style="73" customWidth="1"/>
    <col min="2" max="2" width="17.28125" style="73" customWidth="1"/>
    <col min="3" max="3" width="12.7109375" style="73" customWidth="1"/>
    <col min="4" max="4" width="19.7109375" style="73" customWidth="1"/>
    <col min="5" max="6" width="26.421875" style="73" customWidth="1"/>
    <col min="7" max="7" width="17.28125" style="73" customWidth="1"/>
    <col min="8" max="8" width="12.140625" style="73" customWidth="1"/>
    <col min="9" max="9" width="21.140625" style="73" customWidth="1"/>
    <col min="10" max="10" width="11.57421875" style="73" bestFit="1" customWidth="1"/>
    <col min="11" max="11" width="12.28125" style="73" customWidth="1"/>
    <col min="12" max="12" width="8.57421875" style="73" customWidth="1"/>
    <col min="13" max="13" width="8.00390625" style="73" customWidth="1"/>
    <col min="14" max="14" width="10.57421875" style="73" customWidth="1"/>
    <col min="15" max="15" width="12.421875" style="73" customWidth="1"/>
    <col min="16" max="16" width="10.28125" style="73" customWidth="1"/>
    <col min="17" max="17" width="8.28125" style="73" customWidth="1"/>
    <col min="18" max="18" width="8.00390625" style="73" customWidth="1"/>
    <col min="19" max="19" width="9.8515625" style="73" customWidth="1"/>
    <col min="20" max="20" width="8.7109375" style="73" customWidth="1"/>
    <col min="21" max="21" width="11.140625" style="73" customWidth="1"/>
    <col min="22" max="22" width="7.8515625" style="73" customWidth="1"/>
    <col min="23" max="23" width="12.28125" style="73" customWidth="1"/>
    <col min="24" max="25" width="10.57421875" style="73" customWidth="1"/>
    <col min="26" max="26" width="6.8515625" style="73" customWidth="1"/>
    <col min="27" max="27" width="9.8515625" style="73" bestFit="1" customWidth="1"/>
    <col min="28" max="28" width="11.140625" style="73" customWidth="1"/>
    <col min="29" max="29" width="11.421875" style="73" customWidth="1"/>
    <col min="30" max="30" width="7.140625" style="73" customWidth="1"/>
    <col min="31" max="31" width="10.7109375" style="73" customWidth="1"/>
    <col min="32" max="35" width="9.140625" style="73" customWidth="1"/>
    <col min="36" max="36" width="13.8515625" style="73" customWidth="1"/>
    <col min="37" max="16384" width="9.140625" style="73" customWidth="1"/>
  </cols>
  <sheetData>
    <row r="1" ht="18.75" thickBot="1"/>
    <row r="2" spans="4:36" s="74" customFormat="1" ht="26.25" customHeight="1" thickBot="1">
      <c r="D2" s="75" t="s">
        <v>129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78"/>
      <c r="AF2" s="78"/>
      <c r="AG2" s="78"/>
      <c r="AH2" s="78"/>
      <c r="AI2" s="78"/>
      <c r="AJ2" s="78"/>
    </row>
    <row r="3" spans="31:50" s="74" customFormat="1" ht="18.75">
      <c r="AE3" s="79"/>
      <c r="AH3" s="79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2:50" s="81" customFormat="1" ht="18.75">
      <c r="B4" s="118" t="s">
        <v>181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2:35" s="74" customFormat="1" ht="19.5" thickBot="1">
      <c r="B5" s="119"/>
      <c r="C5" s="119"/>
      <c r="D5" s="119"/>
      <c r="E5" s="82"/>
      <c r="F5" s="82"/>
      <c r="G5" s="120" t="s">
        <v>130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21:31" s="74" customFormat="1" ht="32.25" customHeight="1">
      <c r="U6" s="141" t="s">
        <v>182</v>
      </c>
      <c r="V6" s="142"/>
      <c r="W6" s="142"/>
      <c r="X6" s="142"/>
      <c r="Y6" s="142"/>
      <c r="Z6" s="142"/>
      <c r="AA6" s="142"/>
      <c r="AB6" s="142"/>
      <c r="AC6" s="142"/>
      <c r="AD6" s="142"/>
      <c r="AE6" s="143"/>
    </row>
    <row r="7" spans="21:31" s="74" customFormat="1" ht="23.25" customHeight="1">
      <c r="U7" s="144" t="s">
        <v>183</v>
      </c>
      <c r="V7" s="145"/>
      <c r="W7" s="145"/>
      <c r="X7" s="145"/>
      <c r="Y7" s="145"/>
      <c r="Z7" s="145"/>
      <c r="AA7" s="145"/>
      <c r="AB7" s="145"/>
      <c r="AC7" s="145"/>
      <c r="AD7" s="145"/>
      <c r="AE7" s="146"/>
    </row>
    <row r="8" spans="21:31" s="74" customFormat="1" ht="23.25" customHeight="1" thickBot="1">
      <c r="U8" s="147" t="s">
        <v>184</v>
      </c>
      <c r="V8" s="148"/>
      <c r="W8" s="148"/>
      <c r="X8" s="148"/>
      <c r="Y8" s="148"/>
      <c r="Z8" s="148"/>
      <c r="AA8" s="148"/>
      <c r="AB8" s="148"/>
      <c r="AC8" s="148"/>
      <c r="AD8" s="148"/>
      <c r="AE8" s="149"/>
    </row>
    <row r="9" spans="21:31" s="74" customFormat="1" ht="23.25" customHeight="1"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</row>
    <row r="10" spans="7:35" s="74" customFormat="1" ht="19.5" thickBot="1"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</row>
    <row r="11" spans="2:35" s="74" customFormat="1" ht="36" customHeight="1" thickBot="1">
      <c r="B11" s="122" t="s">
        <v>131</v>
      </c>
      <c r="C11" s="123"/>
      <c r="D11" s="123"/>
      <c r="E11" s="123"/>
      <c r="F11" s="123"/>
      <c r="G11" s="123"/>
      <c r="H11" s="123"/>
      <c r="I11" s="124"/>
      <c r="J11" s="125" t="s">
        <v>132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84"/>
      <c r="AG11" s="84"/>
      <c r="AH11" s="84"/>
      <c r="AI11" s="84"/>
    </row>
    <row r="12" spans="2:35" s="74" customFormat="1" ht="71.25" customHeight="1" thickBot="1">
      <c r="B12" s="128" t="s">
        <v>133</v>
      </c>
      <c r="C12" s="130" t="s">
        <v>134</v>
      </c>
      <c r="D12" s="132" t="s">
        <v>135</v>
      </c>
      <c r="E12" s="130" t="s">
        <v>136</v>
      </c>
      <c r="F12" s="130" t="s">
        <v>137</v>
      </c>
      <c r="G12" s="132" t="s">
        <v>138</v>
      </c>
      <c r="H12" s="132" t="s">
        <v>139</v>
      </c>
      <c r="I12" s="135" t="s">
        <v>25</v>
      </c>
      <c r="J12" s="122" t="s">
        <v>170</v>
      </c>
      <c r="K12" s="123"/>
      <c r="L12" s="123"/>
      <c r="M12" s="123"/>
      <c r="N12" s="124"/>
      <c r="O12" s="122" t="s">
        <v>141</v>
      </c>
      <c r="P12" s="123"/>
      <c r="Q12" s="123"/>
      <c r="R12" s="123"/>
      <c r="S12" s="124"/>
      <c r="T12" s="137" t="s">
        <v>140</v>
      </c>
      <c r="U12" s="138"/>
      <c r="V12" s="138"/>
      <c r="W12" s="139"/>
      <c r="X12" s="137" t="s">
        <v>171</v>
      </c>
      <c r="Y12" s="138"/>
      <c r="Z12" s="138"/>
      <c r="AA12" s="139"/>
      <c r="AB12" s="122" t="s">
        <v>172</v>
      </c>
      <c r="AC12" s="123"/>
      <c r="AD12" s="123"/>
      <c r="AE12" s="124"/>
      <c r="AF12" s="84"/>
      <c r="AG12" s="84"/>
      <c r="AH12" s="84"/>
      <c r="AI12" s="84"/>
    </row>
    <row r="13" spans="2:31" ht="117.75" customHeight="1" thickBot="1">
      <c r="B13" s="129"/>
      <c r="C13" s="131"/>
      <c r="D13" s="133"/>
      <c r="E13" s="131"/>
      <c r="F13" s="131"/>
      <c r="G13" s="133"/>
      <c r="H13" s="133"/>
      <c r="I13" s="136"/>
      <c r="J13" s="85" t="s">
        <v>142</v>
      </c>
      <c r="K13" s="86" t="s">
        <v>143</v>
      </c>
      <c r="L13" s="86" t="s">
        <v>144</v>
      </c>
      <c r="M13" s="86" t="s">
        <v>139</v>
      </c>
      <c r="N13" s="87" t="s">
        <v>145</v>
      </c>
      <c r="O13" s="85" t="s">
        <v>142</v>
      </c>
      <c r="P13" s="86" t="s">
        <v>143</v>
      </c>
      <c r="Q13" s="86" t="s">
        <v>144</v>
      </c>
      <c r="R13" s="86" t="s">
        <v>139</v>
      </c>
      <c r="S13" s="87" t="s">
        <v>145</v>
      </c>
      <c r="T13" s="85" t="s">
        <v>142</v>
      </c>
      <c r="U13" s="86" t="s">
        <v>143</v>
      </c>
      <c r="V13" s="86" t="s">
        <v>139</v>
      </c>
      <c r="W13" s="87" t="s">
        <v>145</v>
      </c>
      <c r="X13" s="85" t="s">
        <v>142</v>
      </c>
      <c r="Y13" s="86" t="s">
        <v>143</v>
      </c>
      <c r="Z13" s="86" t="s">
        <v>139</v>
      </c>
      <c r="AA13" s="87" t="s">
        <v>145</v>
      </c>
      <c r="AB13" s="85" t="s">
        <v>142</v>
      </c>
      <c r="AC13" s="86" t="s">
        <v>143</v>
      </c>
      <c r="AD13" s="86" t="s">
        <v>139</v>
      </c>
      <c r="AE13" s="87" t="s">
        <v>145</v>
      </c>
    </row>
    <row r="14" spans="2:31" ht="27.75" customHeight="1" thickBot="1">
      <c r="B14" s="88">
        <v>1</v>
      </c>
      <c r="C14" s="88">
        <v>2</v>
      </c>
      <c r="D14" s="88">
        <v>3</v>
      </c>
      <c r="E14" s="88">
        <v>4</v>
      </c>
      <c r="F14" s="88">
        <v>5</v>
      </c>
      <c r="G14" s="88">
        <v>6</v>
      </c>
      <c r="H14" s="88">
        <v>7</v>
      </c>
      <c r="I14" s="89">
        <v>8</v>
      </c>
      <c r="J14" s="88">
        <v>9</v>
      </c>
      <c r="K14" s="88">
        <v>10</v>
      </c>
      <c r="L14" s="88">
        <v>11</v>
      </c>
      <c r="M14" s="89">
        <v>12</v>
      </c>
      <c r="N14" s="88">
        <v>13</v>
      </c>
      <c r="O14" s="88">
        <v>14</v>
      </c>
      <c r="P14" s="88">
        <v>15</v>
      </c>
      <c r="Q14" s="89">
        <v>16</v>
      </c>
      <c r="R14" s="88">
        <v>17</v>
      </c>
      <c r="S14" s="88">
        <v>18</v>
      </c>
      <c r="T14" s="88">
        <v>19</v>
      </c>
      <c r="U14" s="89">
        <v>20</v>
      </c>
      <c r="V14" s="88">
        <v>21</v>
      </c>
      <c r="W14" s="88">
        <v>22</v>
      </c>
      <c r="X14" s="88">
        <v>23</v>
      </c>
      <c r="Y14" s="89">
        <v>24</v>
      </c>
      <c r="Z14" s="88">
        <v>25</v>
      </c>
      <c r="AA14" s="88">
        <v>26</v>
      </c>
      <c r="AB14" s="88">
        <v>27</v>
      </c>
      <c r="AC14" s="89">
        <v>28</v>
      </c>
      <c r="AD14" s="88">
        <v>29</v>
      </c>
      <c r="AE14" s="88">
        <v>30</v>
      </c>
    </row>
    <row r="15" spans="2:31" ht="38.25">
      <c r="B15" s="95" t="s">
        <v>173</v>
      </c>
      <c r="C15" s="32" t="s">
        <v>34</v>
      </c>
      <c r="D15" s="23" t="s">
        <v>35</v>
      </c>
      <c r="E15" s="90" t="s">
        <v>37</v>
      </c>
      <c r="F15" s="23" t="s">
        <v>180</v>
      </c>
      <c r="G15" s="91" t="s">
        <v>48</v>
      </c>
      <c r="H15" s="92">
        <v>4</v>
      </c>
      <c r="I15" s="93">
        <f>5025000*2</f>
        <v>10050000</v>
      </c>
      <c r="J15" s="96" t="s">
        <v>146</v>
      </c>
      <c r="K15" s="97" t="s">
        <v>147</v>
      </c>
      <c r="L15" s="98">
        <v>0</v>
      </c>
      <c r="M15" s="98">
        <v>4</v>
      </c>
      <c r="N15" s="98">
        <v>14833539.955</v>
      </c>
      <c r="O15" s="96" t="s">
        <v>146</v>
      </c>
      <c r="P15" s="97" t="s">
        <v>147</v>
      </c>
      <c r="Q15" s="98">
        <v>0</v>
      </c>
      <c r="R15" s="98">
        <v>4</v>
      </c>
      <c r="S15" s="98">
        <v>11776339.25</v>
      </c>
      <c r="T15" s="95">
        <v>0</v>
      </c>
      <c r="U15" s="95">
        <v>0</v>
      </c>
      <c r="V15" s="95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</row>
    <row r="16" spans="2:31" ht="38.25">
      <c r="B16" s="95" t="s">
        <v>174</v>
      </c>
      <c r="C16" s="32" t="s">
        <v>34</v>
      </c>
      <c r="D16" s="23" t="s">
        <v>35</v>
      </c>
      <c r="E16" s="90" t="s">
        <v>37</v>
      </c>
      <c r="F16" s="23" t="s">
        <v>49</v>
      </c>
      <c r="G16" s="91" t="s">
        <v>54</v>
      </c>
      <c r="H16" s="92">
        <v>1</v>
      </c>
      <c r="I16" s="93">
        <v>13800000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</row>
    <row r="17" spans="2:31" ht="63.75">
      <c r="B17" s="95" t="s">
        <v>175</v>
      </c>
      <c r="C17" s="32" t="s">
        <v>34</v>
      </c>
      <c r="D17" s="23" t="s">
        <v>35</v>
      </c>
      <c r="E17" s="90" t="s">
        <v>37</v>
      </c>
      <c r="F17" s="23" t="s">
        <v>55</v>
      </c>
      <c r="G17" s="91" t="s">
        <v>54</v>
      </c>
      <c r="H17" s="92">
        <v>1</v>
      </c>
      <c r="I17" s="93">
        <v>9786000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</row>
    <row r="18" spans="2:31" ht="63.75">
      <c r="B18" s="95" t="s">
        <v>176</v>
      </c>
      <c r="C18" s="32" t="s">
        <v>34</v>
      </c>
      <c r="D18" s="23" t="s">
        <v>35</v>
      </c>
      <c r="E18" s="90" t="s">
        <v>37</v>
      </c>
      <c r="F18" s="23" t="s">
        <v>58</v>
      </c>
      <c r="G18" s="91" t="s">
        <v>54</v>
      </c>
      <c r="H18" s="92">
        <v>1</v>
      </c>
      <c r="I18" s="93">
        <v>39204000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</row>
    <row r="19" spans="2:31" ht="76.5">
      <c r="B19" s="95" t="s">
        <v>177</v>
      </c>
      <c r="C19" s="32" t="s">
        <v>34</v>
      </c>
      <c r="D19" s="23" t="s">
        <v>35</v>
      </c>
      <c r="E19" s="90" t="s">
        <v>37</v>
      </c>
      <c r="F19" s="23" t="s">
        <v>60</v>
      </c>
      <c r="G19" s="91" t="s">
        <v>54</v>
      </c>
      <c r="H19" s="92">
        <v>1</v>
      </c>
      <c r="I19" s="93">
        <v>43808000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</row>
    <row r="20" spans="2:31" ht="63.75">
      <c r="B20" s="95" t="s">
        <v>178</v>
      </c>
      <c r="C20" s="32" t="s">
        <v>34</v>
      </c>
      <c r="D20" s="23" t="s">
        <v>35</v>
      </c>
      <c r="E20" s="90" t="s">
        <v>37</v>
      </c>
      <c r="F20" s="23" t="s">
        <v>62</v>
      </c>
      <c r="G20" s="91" t="s">
        <v>54</v>
      </c>
      <c r="H20" s="92">
        <v>16</v>
      </c>
      <c r="I20" s="93">
        <v>2034810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</row>
    <row r="21" spans="2:31" ht="51">
      <c r="B21" s="95" t="s">
        <v>179</v>
      </c>
      <c r="C21" s="32" t="s">
        <v>34</v>
      </c>
      <c r="D21" s="23" t="s">
        <v>35</v>
      </c>
      <c r="E21" s="90" t="s">
        <v>37</v>
      </c>
      <c r="F21" s="23" t="s">
        <v>64</v>
      </c>
      <c r="G21" s="91" t="s">
        <v>54</v>
      </c>
      <c r="H21" s="92">
        <v>1</v>
      </c>
      <c r="I21" s="93">
        <f>17569000</f>
        <v>17569000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</row>
    <row r="22" spans="2:31" ht="18">
      <c r="B22" s="150"/>
      <c r="C22" s="151"/>
      <c r="D22" s="152"/>
      <c r="E22" s="153"/>
      <c r="F22" s="152"/>
      <c r="G22" s="154"/>
      <c r="H22" s="155"/>
      <c r="I22" s="156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</row>
    <row r="23" spans="3:35" s="74" customFormat="1" ht="24" customHeight="1">
      <c r="C23" s="78" t="s">
        <v>185</v>
      </c>
      <c r="D23" s="78"/>
      <c r="E23" s="101"/>
      <c r="F23" s="101"/>
      <c r="G23" s="101"/>
      <c r="H23" s="101"/>
      <c r="I23" s="101"/>
      <c r="J23" s="102"/>
      <c r="K23" s="102"/>
      <c r="L23" s="102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  <c r="AC23" s="102"/>
      <c r="AD23" s="102"/>
      <c r="AF23" s="102"/>
      <c r="AG23" s="102"/>
      <c r="AH23" s="102"/>
      <c r="AI23" s="102"/>
    </row>
    <row r="24" spans="3:27" s="74" customFormat="1" ht="18.75">
      <c r="C24" s="78" t="s">
        <v>148</v>
      </c>
      <c r="D24" s="78"/>
      <c r="E24" s="103"/>
      <c r="F24" s="103"/>
      <c r="G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3:4" s="81" customFormat="1" ht="18.75">
      <c r="C25" s="80" t="s">
        <v>149</v>
      </c>
      <c r="D25" s="80"/>
    </row>
    <row r="26" spans="2:36" s="74" customFormat="1" ht="15.75" customHeight="1">
      <c r="B26" s="102"/>
      <c r="C26" s="104" t="s">
        <v>150</v>
      </c>
      <c r="D26" s="104"/>
      <c r="E26" s="105"/>
      <c r="F26" s="105"/>
      <c r="G26" s="105"/>
      <c r="H26" s="105"/>
      <c r="I26" s="105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F26" s="102"/>
      <c r="AG26" s="102"/>
      <c r="AH26" s="102"/>
      <c r="AI26" s="102"/>
      <c r="AJ26" s="102"/>
    </row>
    <row r="27" spans="2:36" s="74" customFormat="1" ht="15.75" customHeight="1">
      <c r="B27" s="102"/>
      <c r="C27" s="78" t="s">
        <v>151</v>
      </c>
      <c r="D27" s="78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F27" s="102"/>
      <c r="AG27" s="102"/>
      <c r="AH27" s="102"/>
      <c r="AI27" s="102"/>
      <c r="AJ27" s="102"/>
    </row>
    <row r="28" spans="2:36" s="74" customFormat="1" ht="15.75" customHeight="1">
      <c r="B28" s="102"/>
      <c r="C28" s="78"/>
      <c r="D28" s="78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F28" s="102"/>
      <c r="AG28" s="102"/>
      <c r="AH28" s="102"/>
      <c r="AI28" s="102"/>
      <c r="AJ28" s="102"/>
    </row>
    <row r="29" spans="3:35" s="74" customFormat="1" ht="19.5">
      <c r="C29" s="106" t="s">
        <v>152</v>
      </c>
      <c r="D29" s="106"/>
      <c r="E29" s="107"/>
      <c r="F29" s="107"/>
      <c r="G29" s="107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F29" s="102"/>
      <c r="AG29" s="102"/>
      <c r="AH29" s="102"/>
      <c r="AI29" s="102"/>
    </row>
    <row r="30" spans="2:30" ht="19.5">
      <c r="B30" s="102">
        <v>1</v>
      </c>
      <c r="C30" s="108" t="s">
        <v>153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</row>
    <row r="31" spans="2:30" ht="19.5">
      <c r="B31" s="102">
        <v>2</v>
      </c>
      <c r="C31" s="108" t="s">
        <v>154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</row>
    <row r="32" spans="2:30" ht="19.5">
      <c r="B32" s="102">
        <v>3</v>
      </c>
      <c r="C32" s="108" t="s">
        <v>155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  <row r="33" spans="2:30" ht="19.5">
      <c r="B33" s="102">
        <v>4</v>
      </c>
      <c r="C33" s="108" t="s">
        <v>156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</row>
    <row r="34" spans="2:30" ht="19.5">
      <c r="B34" s="102">
        <v>5</v>
      </c>
      <c r="C34" s="108" t="s">
        <v>157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</row>
    <row r="35" spans="2:30" ht="19.5">
      <c r="B35" s="102">
        <v>6</v>
      </c>
      <c r="C35" s="108" t="s">
        <v>158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</row>
    <row r="36" spans="2:30" ht="19.5">
      <c r="B36" s="102">
        <v>7</v>
      </c>
      <c r="C36" s="108" t="s">
        <v>159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</row>
    <row r="37" spans="2:30" ht="19.5">
      <c r="B37" s="102">
        <v>8</v>
      </c>
      <c r="C37" s="108" t="s">
        <v>160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2:31" ht="42.75" customHeight="1">
      <c r="B38" s="102"/>
      <c r="C38" s="134" t="s">
        <v>161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</row>
    <row r="39" spans="2:30" ht="19.5">
      <c r="B39" s="83" t="s">
        <v>162</v>
      </c>
      <c r="C39" s="108" t="s">
        <v>163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2:30" ht="19.5">
      <c r="B40" s="83" t="s">
        <v>164</v>
      </c>
      <c r="C40" s="108" t="s">
        <v>165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</row>
    <row r="41" spans="2:30" ht="19.5">
      <c r="B41" s="83" t="s">
        <v>166</v>
      </c>
      <c r="C41" s="108" t="s">
        <v>167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</row>
    <row r="42" spans="2:30" ht="19.5">
      <c r="B42" s="83" t="s">
        <v>168</v>
      </c>
      <c r="C42" s="108" t="s">
        <v>169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2:31" ht="18.7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2:31" ht="18.75">
      <c r="B44" s="102"/>
      <c r="C44" s="84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2:31" ht="18.75">
      <c r="B45" s="102"/>
      <c r="C45" s="84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2:31" ht="18.75">
      <c r="B46" s="102"/>
      <c r="C46" s="8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</sheetData>
  <sheetProtection/>
  <mergeCells count="23">
    <mergeCell ref="U6:AE6"/>
    <mergeCell ref="U7:AE7"/>
    <mergeCell ref="U8:AE8"/>
    <mergeCell ref="AB12:AE12"/>
    <mergeCell ref="C38:AE38"/>
    <mergeCell ref="H12:H13"/>
    <mergeCell ref="I12:I13"/>
    <mergeCell ref="J12:N12"/>
    <mergeCell ref="O12:S12"/>
    <mergeCell ref="T12:W12"/>
    <mergeCell ref="X12:AA12"/>
    <mergeCell ref="B12:B13"/>
    <mergeCell ref="C12:C13"/>
    <mergeCell ref="D12:D13"/>
    <mergeCell ref="E12:E13"/>
    <mergeCell ref="F12:F13"/>
    <mergeCell ref="G12:G13"/>
    <mergeCell ref="B4:AJ4"/>
    <mergeCell ref="B5:D5"/>
    <mergeCell ref="G5:AI5"/>
    <mergeCell ref="G10:AI10"/>
    <mergeCell ref="B11:I11"/>
    <mergeCell ref="J11:A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Архаров Рустам Халижанович</dc:creator>
  <cp:keywords/>
  <dc:description/>
  <cp:lastModifiedBy>A.Sarsenayev</cp:lastModifiedBy>
  <cp:lastPrinted>2013-02-25T05:11:05Z</cp:lastPrinted>
  <dcterms:created xsi:type="dcterms:W3CDTF">2013-02-04T09:10:31Z</dcterms:created>
  <dcterms:modified xsi:type="dcterms:W3CDTF">2013-02-25T05:43:22Z</dcterms:modified>
  <cp:category/>
  <cp:version/>
  <cp:contentType/>
  <cp:contentStatus/>
</cp:coreProperties>
</file>