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Приложение 7" sheetId="4" r:id="rId1"/>
  </sheets>
  <definedNames>
    <definedName name="_xlnm._FilterDatabase" localSheetId="0" hidden="1">'Приложение 7'!$A$26:$AP$41</definedName>
    <definedName name="_xlnm.Print_Area" localSheetId="0">'Приложение 7'!$A$1:$AE$84</definedName>
  </definedNames>
  <calcPr calcId="145621"/>
</workbook>
</file>

<file path=xl/calcChain.xml><?xml version="1.0" encoding="utf-8"?>
<calcChain xmlns="http://schemas.openxmlformats.org/spreadsheetml/2006/main">
  <c r="AA42" i="4" l="1"/>
  <c r="Z31" i="4" l="1"/>
  <c r="Z41" i="4" l="1"/>
  <c r="AA41" i="4" s="1"/>
  <c r="Z40" i="4"/>
  <c r="AA40" i="4" s="1"/>
  <c r="Z39" i="4"/>
  <c r="AA39" i="4" s="1"/>
  <c r="AA38" i="4" l="1"/>
  <c r="AA37" i="4" l="1"/>
  <c r="AA36" i="4" l="1"/>
  <c r="Z35" i="4" l="1"/>
  <c r="AA35" i="4" s="1"/>
  <c r="S34" i="4" l="1"/>
  <c r="Z34" i="4" s="1"/>
  <c r="Z42" i="4" s="1"/>
  <c r="AA33" i="4"/>
  <c r="AA30" i="4"/>
  <c r="AA29" i="4"/>
  <c r="AA28" i="4"/>
  <c r="AA27" i="4"/>
  <c r="AA31" i="4" l="1"/>
  <c r="AA34" i="4"/>
  <c r="Z44" i="4"/>
  <c r="AA44" i="4" l="1"/>
</calcChain>
</file>

<file path=xl/sharedStrings.xml><?xml version="1.0" encoding="utf-8"?>
<sst xmlns="http://schemas.openxmlformats.org/spreadsheetml/2006/main" count="250" uniqueCount="182">
  <si>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</si>
  <si>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</si>
  <si>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</si>
  <si>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</si>
  <si>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</si>
  <si>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</si>
  <si>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</si>
  <si>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</si>
  <si>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</si>
  <si>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</si>
  <si>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 xml:space="preserve">2. Работы </t>
  </si>
  <si>
    <t>итого по работам</t>
  </si>
  <si>
    <t>1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</si>
  <si>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</si>
  <si>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</si>
  <si>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</si>
  <si>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</si>
  <si>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</si>
  <si>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</si>
  <si>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</si>
  <si>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</si>
  <si>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</si>
  <si>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</si>
  <si>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</si>
  <si>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</si>
  <si>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</si>
  <si>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Наименование организации</t>
  </si>
  <si>
    <t xml:space="preserve">Наименование закупаемых товаров, работ и услуг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</si>
  <si>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</si>
  <si>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</si>
  <si>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</si>
  <si>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</si>
  <si>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</si>
  <si>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</si>
  <si>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</si>
  <si>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</si>
  <si>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</si>
  <si>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</si>
  <si>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</si>
  <si>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</si>
  <si>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Дополнительная характеристика</t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</si>
  <si>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</si>
  <si>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t>Приоритет закупки</t>
  </si>
  <si>
    <t>Условия поставки по ИНКОТЕРМС 2010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</si>
  <si>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</si>
  <si>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</si>
  <si>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</si>
  <si>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</si>
  <si>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</si>
  <si>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</si>
  <si>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</si>
  <si>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</si>
  <si>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</si>
  <si>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Прогноз местного содержания, %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</si>
  <si>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</si>
  <si>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</si>
  <si>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Год закупки/год корректировки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</si>
  <si>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</si>
  <si>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</si>
  <si>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</si>
  <si>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t xml:space="preserve">Краткая характеристика (описание) товаров, работ и услуг  </t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</si>
  <si>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</si>
  <si>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</si>
  <si>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</si>
  <si>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183-4 Р</t>
  </si>
  <si>
    <t>АО "РД "КазМунайГаз"</t>
  </si>
  <si>
    <t>41.00.20</t>
  </si>
  <si>
    <t>Работы по строительству административно-бытового корпуса ПФ "Эмбамунайгаз"</t>
  </si>
  <si>
    <t>"Ембімұнайгаз" ӨФ-ның әкімшілік-тұрмыстық корпусы құрылысының құмыстары</t>
  </si>
  <si>
    <t>"Ембімұнайгаз" ӨФ-ның әкімшілік-тұрмыстық корпусы құрылысын салу жұмыстары</t>
  </si>
  <si>
    <t>ДТ</t>
  </si>
  <si>
    <t>287 Р</t>
  </si>
  <si>
    <t>43.99.70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</si>
  <si>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Каражанбас </t>
  </si>
  <si>
    <t>Қаражанбас кен орнынағы 250 дана автокөлікке және арнаулы техникаға арналған өндірістік база нысанының жобалау және құрылысын салу жұмыстары</t>
  </si>
  <si>
    <t>В реализацию инвестиционного стратегического проекта "Создание новых сервисных производств нефтегазовой индустрии Мангистауского региона"</t>
  </si>
  <si>
    <t>ОИ</t>
  </si>
  <si>
    <t>288 Р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</si>
  <si>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Каламкас </t>
  </si>
  <si>
    <t>Қаламқас кен орнынағы 100 дана автокөлікке және арнаулы техникаға арналған өндірістік база нысанының жобалау және құрылысын салу жұмыстары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</si>
  <si>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Кааламас </t>
  </si>
  <si>
    <t>Қаламқас кен орнынағы 250 дана автокөлікке және арнаулы техникаға арналған өндірістік база нысанының жобалау және құрылысын салу жұмыстары</t>
  </si>
  <si>
    <t>326 Р</t>
  </si>
  <si>
    <t>42.21.12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</si>
  <si>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</t>
  </si>
  <si>
    <t>"Прорва тобының мұнай кеніштерінің мұнайға ілеспе газын күкірттен тазарту қондырғысының жобалау және құрылысын салу комплексті жұмыстарын жасау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</si>
  <si>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</si>
  <si>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"Прорва тобының мұнай кеніштерінің мұнайға ілеспе газын күкірттен тазарту қондырғысының, соның ішінде КТҚ, КГДҚ және газ құбыры жобалау және құрылысын салу комплексті жұмыстарын жасау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</si>
  <si>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</si>
  <si>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</si>
  <si>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</si>
  <si>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Мангистауская область</t>
  </si>
  <si>
    <t xml:space="preserve">Атырауская область, Жылыойский район </t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</si>
  <si>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</si>
  <si>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</t>
    </r>
  </si>
  <si>
    <t xml:space="preserve">г.Атырау  </t>
  </si>
  <si>
    <t>2012 год</t>
  </si>
  <si>
    <t>2013 год</t>
  </si>
  <si>
    <t>2014 год</t>
  </si>
  <si>
    <t>2015 год</t>
  </si>
  <si>
    <t>2016 год</t>
  </si>
  <si>
    <t>74.12.30</t>
  </si>
  <si>
    <t xml:space="preserve"> Консультационные услуги по обжалованию судебных решений (налоговые споры) </t>
  </si>
  <si>
    <t>(салық даулары) соттық шешiмдердiң қуынуы бойынша консультация қызметi</t>
  </si>
  <si>
    <t xml:space="preserve">Услуги по обжалованию судебных решений (налоговые споры) </t>
  </si>
  <si>
    <t xml:space="preserve">(салық даулары) соттық шешiмдердiң қуынуы бойынша қызмет
</t>
  </si>
  <si>
    <t>ОТ</t>
  </si>
  <si>
    <t>г.Астана</t>
  </si>
  <si>
    <t>авансовый платеж - 0%, оставшаяся часть в течение 30 дней с  факта оказания услуг</t>
  </si>
  <si>
    <t>Утверждено решением правления АО "РД "КазМунайГаз" от 21.09.2012 года, протокол № 29</t>
  </si>
  <si>
    <t>3. Услуги</t>
  </si>
  <si>
    <t>исключена</t>
  </si>
  <si>
    <t xml:space="preserve">С изменениями и дополнениями от 27.11.2012, № 35 </t>
  </si>
  <si>
    <t>2 У</t>
  </si>
  <si>
    <t>69.20.10.15.10.00.00</t>
  </si>
  <si>
    <t>Услуги по проведению аудита финансовой отчетности</t>
  </si>
  <si>
    <t>Қаржылық есептіліктің аудитін жүргізу жөніндегі қызмет көрсетулер</t>
  </si>
  <si>
    <t>Услуги аудиторской организации в том числе по обзору промежуточной финансовой отчетности Общества за 6 месяцев по состоянию на 30 июня 2014, 2015 и 2016 годов, аудиту годовой финансовой отчетности Общества и пакета финансовой отчетности для целей консолидации АО «НК «КазМунайГаз» за годы по состоянию на 31 декабря 2014, 2015 и 2016 годов, соответственно</t>
  </si>
  <si>
    <t>Аудиторлық ұйымның қызметі, оның ішінде Қоғамның 2014,2015 және 2016 жылдардың 30 маусымына жағдай бойынша 6 айдағы аралық қаржылық есептілігіне шолу жүргізу,  Қоғамның жылдық қаржылық есебі мен тиісінше 2014, 2015 және 2016 жылдардың 31 желтоқсанындағы жағдай бойынша "ҚазМұнайГаз" ҰК" АҚ-ға  шоғырландыру мақсаттарына арналған қаржылық есептіліктер пакетінің аудиті  жөніндегі қызметі</t>
  </si>
  <si>
    <t>Первый авансовый платеж в размере 30%  от стоимости услуг по аудиту в течение 30 рабочих дней после выставления счета на оплату. Счет на оплату должен быть выставлен не ранее чем за 10 календарных дней до отчетной даты;
Второй авансовый платеж в размере 40% от стоимости услуг по аудиту после начала аудиторских процедур по аудиту финансовой отчетности и в течение 30 рабочих дней после выставления счета на оплату;
Третий платеж в размере 30% от стоимости услуг в течение 30 рабочих дней с даты подписания акта выполненных работ.</t>
  </si>
  <si>
    <t>2017 год</t>
  </si>
  <si>
    <t>План долгосрочных закупок товаров, работ и услуг АО "РД "КазМунайГаз"</t>
  </si>
  <si>
    <t xml:space="preserve">С изменениями и дополнениями от 14.04.2014, № 12 </t>
  </si>
  <si>
    <t>август, сентябрь</t>
  </si>
  <si>
    <t>март, апрель</t>
  </si>
  <si>
    <t>сентябрь, октябрь</t>
  </si>
  <si>
    <t>май, июнь</t>
  </si>
  <si>
    <t xml:space="preserve">С изменениями и дополнениями от 26.02.2015, № 8 </t>
  </si>
  <si>
    <t>3 У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</si>
  <si>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</si>
  <si>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</si>
  <si>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</si>
  <si>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>Консультационные услуги связанные с обжалованием результатов комплексной налоговой проверки</t>
  </si>
  <si>
    <t>Кешенді салықтық тексерудің нәтижелері бойынша шағым беруге байланысты қызмет көрсетулер</t>
  </si>
  <si>
    <t>март, апрель 2015 года</t>
  </si>
  <si>
    <t>ЭОТ</t>
  </si>
  <si>
    <t xml:space="preserve">Утверждено приказом управляющего директора по коммерческим вопросам АО "РД "КазМунайГаз" Дуйсембекова Б.Ж. № 164 от 01 июля 2015 года </t>
  </si>
  <si>
    <t>74.90.12.20.12.00.00</t>
  </si>
  <si>
    <t>Услуги по проведению технического аудита</t>
  </si>
  <si>
    <t>Техникалық аудит жүргізу бойынша қызметтер</t>
  </si>
  <si>
    <t>оценка организационного, технического или экономического состояния</t>
  </si>
  <si>
    <r>
      <t xml:space="preserve">ұйымдық, техникалық немесе экономикалық жай-күйін бағалау </t>
    </r>
    <r>
      <rPr>
        <sz val="10"/>
        <color indexed="8"/>
        <rFont val="Times New Roman"/>
        <family val="1"/>
        <charset val="204"/>
      </rPr>
      <t xml:space="preserve">                     </t>
    </r>
  </si>
  <si>
    <t>Технический аудит активов
 АО "РД "КМГ"</t>
  </si>
  <si>
    <t xml:space="preserve">ҚазМұнайГаз» БӨ» АҚ активтерінің техникалық аудиті </t>
  </si>
  <si>
    <t>июль, август
 2015 года</t>
  </si>
  <si>
    <t>авансовый платеж - 0%, 
оставшаяся часть в течение 30 рабочих дней с момента подписания акта приема-передачи</t>
  </si>
  <si>
    <t>4 У</t>
  </si>
  <si>
    <t>2018 год</t>
  </si>
  <si>
    <t>2019 год</t>
  </si>
  <si>
    <t xml:space="preserve">Утверждено приказом управляющего директора по коммерческим вопросам АО "РД "КазМунайГаз" Дуйсембекова Б.Ж. № 207 от 03 сентября 2015 года </t>
  </si>
  <si>
    <t>4-1 У</t>
  </si>
  <si>
    <t>столбец - 14, 16, 17</t>
  </si>
  <si>
    <t>4-2 У</t>
  </si>
  <si>
    <t>Оценка организационного, технического или экономического состояния</t>
  </si>
  <si>
    <r>
      <t xml:space="preserve">Ұйымдық, техникалық немесе экономикалық жай-күйін бағалау </t>
    </r>
    <r>
      <rPr>
        <sz val="10"/>
        <color indexed="8"/>
        <rFont val="Times New Roman"/>
        <family val="1"/>
        <charset val="204"/>
      </rPr>
      <t xml:space="preserve">                     </t>
    </r>
  </si>
  <si>
    <t>октябрь, ноябрь
 2015 года</t>
  </si>
  <si>
    <t xml:space="preserve">Утверждено приказом управляющего директора по коммерческим вопросам АО "РД "КазМунайГаз" Дуйсембекова Б.Ж. № 220 от 22 сентября 2015 года </t>
  </si>
  <si>
    <t>столбец - 9, 14, 16, 17/исключается полностью</t>
  </si>
  <si>
    <t>5 У</t>
  </si>
  <si>
    <t>АО "РД "КМГ"</t>
  </si>
  <si>
    <t>77.11.10.100.000.00.0777.000000000000</t>
  </si>
  <si>
    <t>Услуги по аренде легковых автомобилей без водителя</t>
  </si>
  <si>
    <t xml:space="preserve">Жеңіл автомобилдерді жүргізушісіз жалға алу  жөніндегі қызмет көрсетулер </t>
  </si>
  <si>
    <t>аренда легковых автомобилей для нужд ЦА в г.Астана</t>
  </si>
  <si>
    <t xml:space="preserve">Астана қаласында ОА мұқтажы үшін жеңіл автомобильдерді жалға алу </t>
  </si>
  <si>
    <t>май, июнь 2016 года</t>
  </si>
  <si>
    <t>авансовый платеж - 0%, 
оставшаяся часть в течение 30 рабочих дней с момента подписания акта оказанных услуг</t>
  </si>
  <si>
    <t>6 У</t>
  </si>
  <si>
    <t>77.12.19.100.000.00.0777.000000000000</t>
  </si>
  <si>
    <t>Услуги по аренде автобусов без водителя</t>
  </si>
  <si>
    <t>Автобустарды жүргізушісіз  жалға алу  жөніндегі қызмет көрсетулер </t>
  </si>
  <si>
    <t>Услуги по аренде автобусов без водителей</t>
  </si>
  <si>
    <t>аренда автобусов для нужд ЦА в г.Астана</t>
  </si>
  <si>
    <t xml:space="preserve">Астана қаласында ОА мұқтажы үшін автобустарды  
жалға алу </t>
  </si>
  <si>
    <t>7 У</t>
  </si>
  <si>
    <t>77.12.19.100.001.00.0777.000000000000</t>
  </si>
  <si>
    <t>Услуги по аренде микроавтобусов без водителя</t>
  </si>
  <si>
    <t>Шағын автобустарды
жүргізушісіз жалға алу  жөніндегі қызмет көрсетулер</t>
  </si>
  <si>
    <t>Услуги по аренде микроавтобусов без водителей</t>
  </si>
  <si>
    <t>аренда микроавтобусов для нужд ЦА в г.Астана</t>
  </si>
  <si>
    <t xml:space="preserve">Астана қаласында ОА мұқтажы үшін шағын автобустарды  
жалға алу </t>
  </si>
  <si>
    <t xml:space="preserve">Утверждено приказом управляющего директора по маркетингу, закупкам и реализации нефти АО "РД "КазМунайГаз" Найзабекова Б.Т. № 137 от 30 мая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</si>
</sst>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р_.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1" applyFont="1"/>
    <xf numFmtId="0" fontId="4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8" fillId="0" borderId="0" xfId="1" applyFont="1"/>
    <xf numFmtId="0" fontId="5" fillId="0" borderId="1" xfId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 applyFill="1"/>
    <xf numFmtId="0" fontId="9" fillId="0" borderId="5" xfId="1" applyFont="1" applyBorder="1"/>
    <xf numFmtId="0" fontId="5" fillId="0" borderId="0" xfId="1" applyFont="1" applyFill="1" applyAlignment="1">
      <alignment horizontal="center"/>
    </xf>
    <xf numFmtId="0" fontId="13" fillId="0" borderId="0" xfId="1" applyFont="1"/>
    <xf numFmtId="0" fontId="13" fillId="0" borderId="0" xfId="1" applyFont="1" applyBorder="1" applyAlignment="1">
      <alignment wrapText="1"/>
    </xf>
    <xf numFmtId="0" fontId="13" fillId="0" borderId="0" xfId="1" applyFont="1" applyBorder="1"/>
    <xf numFmtId="0" fontId="14" fillId="0" borderId="0" xfId="1" applyFont="1"/>
    <xf numFmtId="0" fontId="10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Border="1" applyAlignment="1"/>
    <xf numFmtId="0" fontId="12" fillId="0" borderId="0" xfId="1" applyFont="1" applyBorder="1" applyAlignment="1"/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wrapText="1"/>
    </xf>
    <xf numFmtId="0" fontId="16" fillId="0" borderId="0" xfId="1" applyFont="1" applyBorder="1"/>
    <xf numFmtId="0" fontId="16" fillId="0" borderId="0" xfId="1" applyFont="1" applyAlignment="1">
      <alignment horizontal="left" wrapText="1"/>
    </xf>
    <xf numFmtId="0" fontId="15" fillId="0" borderId="0" xfId="1" applyFont="1" applyBorder="1" applyAlignment="1"/>
    <xf numFmtId="0" fontId="16" fillId="0" borderId="0" xfId="1" applyFont="1" applyBorder="1" applyAlignment="1">
      <alignment horizontal="left" wrapText="1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6" fillId="0" borderId="8" xfId="1" applyFont="1" applyBorder="1" applyAlignment="1">
      <alignment horizontal="left"/>
    </xf>
    <xf numFmtId="0" fontId="5" fillId="0" borderId="9" xfId="1" applyFont="1" applyBorder="1" applyAlignment="1"/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17" fillId="0" borderId="0" xfId="1" applyFont="1" applyAlignment="1">
      <alignment horizontal="left"/>
    </xf>
    <xf numFmtId="0" fontId="16" fillId="0" borderId="0" xfId="1" applyFont="1" applyAlignment="1"/>
    <xf numFmtId="0" fontId="16" fillId="0" borderId="0" xfId="1" applyFont="1" applyAlignment="1">
      <alignment wrapText="1"/>
    </xf>
    <xf numFmtId="0" fontId="12" fillId="0" borderId="0" xfId="1" applyFont="1" applyAlignment="1"/>
    <xf numFmtId="0" fontId="18" fillId="0" borderId="0" xfId="1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49" fontId="16" fillId="0" borderId="0" xfId="1" applyNumberFormat="1" applyFont="1" applyBorder="1" applyAlignment="1"/>
    <xf numFmtId="0" fontId="16" fillId="0" borderId="0" xfId="1" applyFont="1" applyFill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12" xfId="1" applyFont="1" applyFill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/>
    <xf numFmtId="4" fontId="4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4" fontId="5" fillId="0" borderId="1" xfId="1" applyNumberFormat="1" applyFont="1" applyBorder="1" applyAlignment="1"/>
    <xf numFmtId="4" fontId="5" fillId="0" borderId="3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165" fontId="4" fillId="0" borderId="3" xfId="4" applyNumberFormat="1" applyFont="1" applyBorder="1" applyAlignment="1">
      <alignment horizontal="right" vertical="center"/>
    </xf>
    <xf numFmtId="165" fontId="4" fillId="0" borderId="3" xfId="4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4" fillId="0" borderId="3" xfId="4" applyNumberFormat="1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4" fontId="4" fillId="0" borderId="3" xfId="4" applyNumberFormat="1" applyFont="1" applyBorder="1" applyAlignment="1">
      <alignment horizontal="right" vertical="center" wrapText="1"/>
    </xf>
    <xf numFmtId="4" fontId="4" fillId="0" borderId="1" xfId="4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wrapText="1"/>
    </xf>
    <xf numFmtId="0" fontId="16" fillId="0" borderId="0" xfId="1" applyFont="1" applyBorder="1" applyAlignment="1">
      <alignment wrapText="1"/>
    </xf>
    <xf numFmtId="0" fontId="16" fillId="0" borderId="0" xfId="1" applyFont="1" applyBorder="1" applyAlignment="1">
      <alignment horizontal="left" wrapText="1"/>
    </xf>
    <xf numFmtId="0" fontId="4" fillId="0" borderId="9" xfId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65" fontId="4" fillId="0" borderId="3" xfId="6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165" fontId="4" fillId="0" borderId="14" xfId="6" applyNumberFormat="1" applyFont="1" applyBorder="1" applyAlignment="1">
      <alignment horizontal="center" vertical="center"/>
    </xf>
    <xf numFmtId="4" fontId="13" fillId="0" borderId="0" xfId="1" applyNumberFormat="1" applyFont="1" applyBorder="1"/>
    <xf numFmtId="0" fontId="4" fillId="0" borderId="3" xfId="1" applyFont="1" applyBorder="1" applyAlignment="1">
      <alignment horizontal="center" vertical="center" wrapText="1" shrinkToFit="1"/>
    </xf>
    <xf numFmtId="166" fontId="4" fillId="0" borderId="3" xfId="4" applyNumberFormat="1" applyFont="1" applyBorder="1" applyAlignment="1">
      <alignment horizontal="center" vertical="center"/>
    </xf>
    <xf numFmtId="0" fontId="4" fillId="0" borderId="3" xfId="1" applyFont="1" applyBorder="1" applyAlignment="1"/>
    <xf numFmtId="0" fontId="4" fillId="0" borderId="32" xfId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left" vertical="center"/>
    </xf>
    <xf numFmtId="165" fontId="4" fillId="0" borderId="32" xfId="4" applyNumberFormat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4" fontId="4" fillId="0" borderId="32" xfId="4" applyNumberFormat="1" applyFont="1" applyBorder="1" applyAlignment="1">
      <alignment horizontal="right" vertical="center"/>
    </xf>
    <xf numFmtId="4" fontId="4" fillId="0" borderId="0" xfId="1" applyNumberFormat="1" applyFont="1"/>
    <xf numFmtId="0" fontId="5" fillId="0" borderId="0" xfId="1" applyFont="1" applyBorder="1" applyAlignment="1">
      <alignment horizontal="center"/>
    </xf>
    <xf numFmtId="0" fontId="5" fillId="0" borderId="16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0" fontId="6" fillId="0" borderId="21" xfId="1" applyFont="1" applyFill="1" applyBorder="1" applyAlignment="1">
      <alignment horizontal="center" vertical="top" wrapText="1"/>
    </xf>
    <xf numFmtId="0" fontId="0" fillId="0" borderId="22" xfId="0" applyBorder="1"/>
    <xf numFmtId="0" fontId="6" fillId="0" borderId="21" xfId="1" applyFont="1" applyBorder="1" applyAlignment="1">
      <alignment horizontal="center" vertical="top" wrapText="1"/>
    </xf>
    <xf numFmtId="0" fontId="5" fillId="0" borderId="23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5" fillId="0" borderId="26" xfId="1" applyFont="1" applyBorder="1" applyAlignment="1">
      <alignment horizontal="right" vertical="center" wrapText="1"/>
    </xf>
    <xf numFmtId="0" fontId="5" fillId="0" borderId="27" xfId="1" applyFont="1" applyBorder="1" applyAlignment="1">
      <alignment horizontal="right" vertical="center" wrapText="1"/>
    </xf>
    <xf numFmtId="0" fontId="5" fillId="0" borderId="28" xfId="1" applyFont="1" applyBorder="1" applyAlignment="1">
      <alignment horizontal="right" vertical="center" wrapText="1"/>
    </xf>
    <xf numFmtId="0" fontId="5" fillId="0" borderId="29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right" vertical="center" wrapText="1"/>
    </xf>
    <xf numFmtId="0" fontId="5" fillId="0" borderId="31" xfId="1" applyFont="1" applyBorder="1" applyAlignment="1">
      <alignment horizontal="right" vertical="center" wrapText="1"/>
    </xf>
    <xf numFmtId="0" fontId="16" fillId="0" borderId="0" xfId="1" applyFont="1" applyAlignment="1">
      <alignment horizontal="left" wrapText="1"/>
    </xf>
    <xf numFmtId="0" fontId="16" fillId="0" borderId="0" xfId="1" applyFont="1" applyAlignment="1">
      <alignment horizontal="left" vertical="center" wrapText="1"/>
    </xf>
    <xf numFmtId="0" fontId="12" fillId="0" borderId="0" xfId="1" applyFont="1" applyFill="1" applyAlignment="1">
      <alignment horizontal="justify" vertical="justify" wrapText="1"/>
    </xf>
    <xf numFmtId="0" fontId="16" fillId="0" borderId="0" xfId="1" applyFont="1" applyFill="1" applyAlignment="1">
      <alignment horizontal="left" wrapText="1"/>
    </xf>
    <xf numFmtId="0" fontId="16" fillId="0" borderId="0" xfId="1" applyFont="1" applyBorder="1" applyAlignment="1">
      <alignment wrapText="1"/>
    </xf>
    <xf numFmtId="0" fontId="6" fillId="0" borderId="26" xfId="1" applyFont="1" applyFill="1" applyBorder="1" applyAlignment="1">
      <alignment horizontal="center" vertical="top" wrapText="1"/>
    </xf>
    <xf numFmtId="0" fontId="0" fillId="0" borderId="29" xfId="0" applyBorder="1"/>
    <xf numFmtId="0" fontId="7" fillId="0" borderId="13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6" fillId="0" borderId="22" xfId="1" applyFont="1" applyFill="1" applyBorder="1" applyAlignment="1">
      <alignment horizontal="center" vertical="top" wrapText="1"/>
    </xf>
    <xf numFmtId="0" fontId="16" fillId="0" borderId="0" xfId="1" applyFont="1" applyBorder="1" applyAlignment="1">
      <alignment horizontal="left" wrapText="1"/>
    </xf>
    <xf numFmtId="0" fontId="6" fillId="0" borderId="27" xfId="1" applyFont="1" applyFill="1" applyBorder="1" applyAlignment="1">
      <alignment horizontal="center" vertical="top" wrapText="1"/>
    </xf>
    <xf numFmtId="0" fontId="6" fillId="0" borderId="28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0" fillId="0" borderId="3" xfId="0" applyBorder="1"/>
    <xf numFmtId="0" fontId="5" fillId="0" borderId="26" xfId="1" applyFont="1" applyFill="1" applyBorder="1" applyAlignment="1">
      <alignment horizontal="right" vertical="center" wrapText="1"/>
    </xf>
    <xf numFmtId="0" fontId="5" fillId="0" borderId="27" xfId="1" applyFont="1" applyFill="1" applyBorder="1" applyAlignment="1">
      <alignment horizontal="right" vertical="center" wrapText="1"/>
    </xf>
    <xf numFmtId="0" fontId="5" fillId="0" borderId="28" xfId="1" applyFont="1" applyFill="1" applyBorder="1" applyAlignment="1">
      <alignment horizontal="right" vertical="center" wrapText="1"/>
    </xf>
    <xf numFmtId="0" fontId="5" fillId="0" borderId="29" xfId="1" applyFont="1" applyFill="1" applyBorder="1" applyAlignment="1">
      <alignment horizontal="right" vertical="center" wrapText="1"/>
    </xf>
    <xf numFmtId="0" fontId="5" fillId="0" borderId="30" xfId="1" applyFont="1" applyFill="1" applyBorder="1" applyAlignment="1">
      <alignment horizontal="right" vertical="center" wrapText="1"/>
    </xf>
    <xf numFmtId="0" fontId="5" fillId="0" borderId="31" xfId="1" applyFont="1" applyFill="1" applyBorder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Финансовый" xfId="4" builtinId="3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"/>
  <sheetViews>
    <sheetView tabSelected="1" topLeftCell="L10" zoomScale="70" zoomScaleNormal="70" zoomScaleSheetLayoutView="87" workbookViewId="0">
      <selection activeCell="AA43" sqref="AA43"/>
    </sheetView>
  </sheetViews>
  <sheetFormatPr defaultColWidth="9.140625" defaultRowHeight="12.75" x14ac:dyDescent="0.2"/>
  <cols>
    <col min="1" max="1" width="7.42578125" style="1" customWidth="1"/>
    <col min="2" max="2" width="17.28515625" style="1" customWidth="1"/>
    <col min="3" max="3" width="17.140625" style="1" customWidth="1"/>
    <col min="4" max="4" width="19.140625" style="1" customWidth="1"/>
    <col min="5" max="5" width="20" style="1" customWidth="1"/>
    <col min="6" max="6" width="18.42578125" style="1" customWidth="1"/>
    <col min="7" max="7" width="19.85546875" style="1" customWidth="1"/>
    <col min="8" max="9" width="17.28515625" style="1" customWidth="1"/>
    <col min="10" max="10" width="10.5703125" style="1" customWidth="1"/>
    <col min="11" max="11" width="15.28515625" style="1" customWidth="1"/>
    <col min="12" max="12" width="17.5703125" style="1" customWidth="1"/>
    <col min="13" max="13" width="14.42578125" style="1" customWidth="1"/>
    <col min="14" max="14" width="15.7109375" style="1" customWidth="1"/>
    <col min="15" max="15" width="32.42578125" style="1" customWidth="1"/>
    <col min="16" max="16" width="10.85546875" style="1" customWidth="1"/>
    <col min="17" max="17" width="14.42578125" style="1" customWidth="1"/>
    <col min="18" max="18" width="17" style="1" customWidth="1"/>
    <col min="19" max="19" width="16.5703125" style="1" customWidth="1"/>
    <col min="20" max="20" width="14.28515625" style="1" customWidth="1"/>
    <col min="21" max="21" width="14.7109375" style="1" customWidth="1"/>
    <col min="22" max="24" width="13.28515625" style="1" customWidth="1"/>
    <col min="25" max="25" width="16" style="1" customWidth="1"/>
    <col min="26" max="26" width="18.5703125" style="1" customWidth="1"/>
    <col min="27" max="27" width="16.85546875" style="1" customWidth="1"/>
    <col min="28" max="28" width="13.85546875" style="1" customWidth="1"/>
    <col min="29" max="29" width="15" style="1" customWidth="1"/>
    <col min="30" max="30" width="13.7109375" style="1" customWidth="1"/>
    <col min="31" max="16384" width="9.140625" style="1"/>
  </cols>
  <sheetData>
    <row r="1" spans="1:42" ht="13.5" thickBo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Y1" s="2"/>
      <c r="AA1" s="4"/>
      <c r="AB1" s="4"/>
      <c r="AC1" s="4"/>
    </row>
    <row r="2" spans="1:42" ht="22.5" customHeight="1" thickBot="1" x14ac:dyDescent="0.3">
      <c r="B2" s="38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2"/>
      <c r="Y2" s="2"/>
      <c r="AA2" s="3"/>
      <c r="AB2" s="3"/>
      <c r="AC2" s="3"/>
    </row>
    <row r="3" spans="1:42" x14ac:dyDescent="0.2"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112" t="s">
        <v>121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 customHeight="1" thickBot="1" x14ac:dyDescent="0.25">
      <c r="A5" s="125"/>
      <c r="B5" s="125"/>
      <c r="C5" s="126" t="s">
        <v>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54"/>
    </row>
    <row r="6" spans="1:42" ht="14.25" customHeight="1" x14ac:dyDescent="0.2">
      <c r="L6" s="3"/>
      <c r="M6" s="3"/>
      <c r="N6" s="3"/>
      <c r="P6" s="52"/>
      <c r="Q6" s="52"/>
      <c r="R6" s="52"/>
      <c r="S6" s="52"/>
      <c r="T6" s="52"/>
      <c r="U6" s="52"/>
      <c r="V6" s="52"/>
      <c r="W6" s="52"/>
      <c r="X6" s="52"/>
      <c r="Y6" s="113" t="s">
        <v>109</v>
      </c>
      <c r="Z6" s="114"/>
      <c r="AA6" s="114"/>
      <c r="AB6" s="114"/>
      <c r="AC6" s="114"/>
      <c r="AD6" s="115"/>
    </row>
    <row r="7" spans="1:42" ht="14.25" customHeight="1" x14ac:dyDescent="0.2">
      <c r="L7" s="3"/>
      <c r="M7" s="3"/>
      <c r="N7" s="3"/>
      <c r="P7" s="52"/>
      <c r="Q7" s="52"/>
      <c r="R7" s="52"/>
      <c r="S7" s="52"/>
      <c r="T7" s="52"/>
      <c r="U7" s="52"/>
      <c r="V7" s="52"/>
      <c r="W7" s="52"/>
      <c r="X7" s="52"/>
      <c r="Y7" s="116"/>
      <c r="Z7" s="117"/>
      <c r="AA7" s="117"/>
      <c r="AB7" s="117"/>
      <c r="AC7" s="117"/>
      <c r="AD7" s="118"/>
    </row>
    <row r="8" spans="1:42" ht="14.25" customHeight="1" x14ac:dyDescent="0.2">
      <c r="L8" s="3"/>
      <c r="M8" s="3"/>
      <c r="N8" s="3"/>
      <c r="P8" s="53"/>
      <c r="Q8" s="53"/>
      <c r="R8" s="53"/>
      <c r="S8" s="53"/>
      <c r="T8" s="53"/>
      <c r="U8" s="53"/>
      <c r="V8" s="53"/>
      <c r="W8" s="53"/>
      <c r="X8" s="53"/>
      <c r="Y8" s="116" t="s">
        <v>112</v>
      </c>
      <c r="Z8" s="117"/>
      <c r="AA8" s="117"/>
      <c r="AB8" s="117"/>
      <c r="AC8" s="117"/>
      <c r="AD8" s="118"/>
    </row>
    <row r="9" spans="1:42" ht="13.5" thickBot="1" x14ac:dyDescent="0.25">
      <c r="L9" s="3"/>
      <c r="M9" s="3"/>
      <c r="N9" s="3"/>
      <c r="P9" s="53"/>
      <c r="Q9" s="53"/>
      <c r="R9" s="53"/>
      <c r="S9" s="53"/>
      <c r="T9" s="53"/>
      <c r="U9" s="53"/>
      <c r="V9" s="53"/>
      <c r="W9" s="53"/>
      <c r="X9" s="53"/>
      <c r="Y9" s="122"/>
      <c r="Z9" s="123"/>
      <c r="AA9" s="123"/>
      <c r="AB9" s="123"/>
      <c r="AC9" s="123"/>
      <c r="AD9" s="124"/>
    </row>
    <row r="10" spans="1:42" x14ac:dyDescent="0.2">
      <c r="L10" s="3"/>
      <c r="M10" s="3"/>
      <c r="N10" s="3"/>
      <c r="P10" s="53"/>
      <c r="Q10" s="53"/>
      <c r="R10" s="53"/>
      <c r="S10" s="53"/>
      <c r="T10" s="53"/>
      <c r="U10" s="53"/>
      <c r="V10" s="53"/>
      <c r="W10" s="53"/>
      <c r="X10" s="53"/>
      <c r="Y10" s="116" t="s">
        <v>122</v>
      </c>
      <c r="Z10" s="117"/>
      <c r="AA10" s="117"/>
      <c r="AB10" s="117"/>
      <c r="AC10" s="117"/>
      <c r="AD10" s="118"/>
    </row>
    <row r="11" spans="1:42" ht="13.5" thickBot="1" x14ac:dyDescent="0.25">
      <c r="L11" s="3"/>
      <c r="M11" s="3"/>
      <c r="N11" s="3"/>
      <c r="P11" s="53"/>
      <c r="Q11" s="53"/>
      <c r="R11" s="53"/>
      <c r="S11" s="53"/>
      <c r="T11" s="53"/>
      <c r="U11" s="53"/>
      <c r="V11" s="53"/>
      <c r="W11" s="53"/>
      <c r="X11" s="53"/>
      <c r="Y11" s="122"/>
      <c r="Z11" s="123"/>
      <c r="AA11" s="123"/>
      <c r="AB11" s="123"/>
      <c r="AC11" s="123"/>
      <c r="AD11" s="124"/>
    </row>
    <row r="12" spans="1:42" x14ac:dyDescent="0.2">
      <c r="L12" s="3"/>
      <c r="M12" s="3"/>
      <c r="N12" s="3"/>
      <c r="P12" s="53"/>
      <c r="Q12" s="53"/>
      <c r="R12" s="53"/>
      <c r="S12" s="53"/>
      <c r="T12" s="53"/>
      <c r="U12" s="53"/>
      <c r="V12" s="53"/>
      <c r="W12" s="53"/>
      <c r="X12" s="53"/>
      <c r="Y12" s="116" t="s">
        <v>127</v>
      </c>
      <c r="Z12" s="117"/>
      <c r="AA12" s="117"/>
      <c r="AB12" s="117"/>
      <c r="AC12" s="117"/>
      <c r="AD12" s="118"/>
    </row>
    <row r="13" spans="1:42" ht="13.5" thickBot="1" x14ac:dyDescent="0.25">
      <c r="L13" s="3"/>
      <c r="M13" s="3"/>
      <c r="N13" s="3"/>
      <c r="P13" s="53"/>
      <c r="Q13" s="53"/>
      <c r="R13" s="53"/>
      <c r="S13" s="53"/>
      <c r="T13" s="53"/>
      <c r="U13" s="53"/>
      <c r="V13" s="53"/>
      <c r="W13" s="53"/>
      <c r="X13" s="53"/>
      <c r="Y13" s="122"/>
      <c r="Z13" s="123"/>
      <c r="AA13" s="123"/>
      <c r="AB13" s="123"/>
      <c r="AC13" s="123"/>
      <c r="AD13" s="124"/>
    </row>
    <row r="14" spans="1:42" x14ac:dyDescent="0.2">
      <c r="L14" s="3"/>
      <c r="M14" s="3"/>
      <c r="N14" s="3"/>
      <c r="P14" s="53"/>
      <c r="Q14" s="53"/>
      <c r="R14" s="53"/>
      <c r="S14" s="53"/>
      <c r="T14" s="53"/>
      <c r="U14" s="53"/>
      <c r="V14" s="53"/>
      <c r="W14" s="53"/>
      <c r="X14" s="53"/>
      <c r="Y14" s="128" t="s">
        <v>136</v>
      </c>
      <c r="Z14" s="129"/>
      <c r="AA14" s="129"/>
      <c r="AB14" s="129"/>
      <c r="AC14" s="129"/>
      <c r="AD14" s="130"/>
    </row>
    <row r="15" spans="1:42" ht="21.75" customHeight="1" thickBot="1" x14ac:dyDescent="0.25">
      <c r="L15" s="3"/>
      <c r="M15" s="3"/>
      <c r="N15" s="3"/>
      <c r="P15" s="53"/>
      <c r="Q15" s="53"/>
      <c r="R15" s="53"/>
      <c r="S15" s="53"/>
      <c r="T15" s="53"/>
      <c r="U15" s="53"/>
      <c r="V15" s="53"/>
      <c r="W15" s="53"/>
      <c r="X15" s="53"/>
      <c r="Y15" s="131"/>
      <c r="Z15" s="132"/>
      <c r="AA15" s="132"/>
      <c r="AB15" s="132"/>
      <c r="AC15" s="132"/>
      <c r="AD15" s="133"/>
    </row>
    <row r="16" spans="1:42" ht="21.75" customHeight="1" x14ac:dyDescent="0.2">
      <c r="L16" s="3"/>
      <c r="M16" s="3"/>
      <c r="N16" s="3"/>
      <c r="P16" s="53"/>
      <c r="Q16" s="53"/>
      <c r="R16" s="53"/>
      <c r="S16" s="53"/>
      <c r="T16" s="53"/>
      <c r="U16" s="53"/>
      <c r="V16" s="53"/>
      <c r="W16" s="53"/>
      <c r="X16" s="53"/>
      <c r="Y16" s="128" t="s">
        <v>149</v>
      </c>
      <c r="Z16" s="129"/>
      <c r="AA16" s="129"/>
      <c r="AB16" s="129"/>
      <c r="AC16" s="129"/>
      <c r="AD16" s="130"/>
    </row>
    <row r="17" spans="1:30" ht="21.75" customHeight="1" thickBot="1" x14ac:dyDescent="0.25">
      <c r="L17" s="3"/>
      <c r="M17" s="3"/>
      <c r="N17" s="3"/>
      <c r="P17" s="53"/>
      <c r="Q17" s="53"/>
      <c r="R17" s="53"/>
      <c r="S17" s="53"/>
      <c r="T17" s="53"/>
      <c r="U17" s="53"/>
      <c r="V17" s="53"/>
      <c r="W17" s="53"/>
      <c r="X17" s="53"/>
      <c r="Y17" s="131"/>
      <c r="Z17" s="132"/>
      <c r="AA17" s="132"/>
      <c r="AB17" s="132"/>
      <c r="AC17" s="132"/>
      <c r="AD17" s="133"/>
    </row>
    <row r="18" spans="1:30" ht="21.75" customHeight="1" x14ac:dyDescent="0.2">
      <c r="L18" s="3"/>
      <c r="M18" s="3"/>
      <c r="N18" s="3"/>
      <c r="P18" s="53"/>
      <c r="Q18" s="53"/>
      <c r="R18" s="53"/>
      <c r="S18" s="53"/>
      <c r="T18" s="53"/>
      <c r="U18" s="53"/>
      <c r="V18" s="53"/>
      <c r="W18" s="53"/>
      <c r="X18" s="53"/>
      <c r="Y18" s="128" t="s">
        <v>156</v>
      </c>
      <c r="Z18" s="129"/>
      <c r="AA18" s="129"/>
      <c r="AB18" s="129"/>
      <c r="AC18" s="129"/>
      <c r="AD18" s="130"/>
    </row>
    <row r="19" spans="1:30" ht="21.75" customHeight="1" thickBot="1" x14ac:dyDescent="0.25">
      <c r="L19" s="3"/>
      <c r="M19" s="3"/>
      <c r="N19" s="3"/>
      <c r="P19" s="53"/>
      <c r="Q19" s="53"/>
      <c r="R19" s="53"/>
      <c r="S19" s="53"/>
      <c r="T19" s="53"/>
      <c r="U19" s="53"/>
      <c r="V19" s="53"/>
      <c r="W19" s="53"/>
      <c r="X19" s="53"/>
      <c r="Y19" s="131"/>
      <c r="Z19" s="132"/>
      <c r="AA19" s="132"/>
      <c r="AB19" s="132"/>
      <c r="AC19" s="132"/>
      <c r="AD19" s="133"/>
    </row>
    <row r="20" spans="1:30" ht="21.75" customHeight="1" x14ac:dyDescent="0.2">
      <c r="L20" s="3"/>
      <c r="M20" s="3"/>
      <c r="N20" s="3"/>
      <c r="P20" s="53"/>
      <c r="Q20" s="53"/>
      <c r="R20" s="53"/>
      <c r="S20" s="53"/>
      <c r="T20" s="53"/>
      <c r="U20" s="53"/>
      <c r="V20" s="53"/>
      <c r="W20" s="53"/>
      <c r="X20" s="53"/>
      <c r="Y20" s="150" t="s">
        <v>181</v>
      </c>
      <c r="Z20" s="151"/>
      <c r="AA20" s="151"/>
      <c r="AB20" s="151"/>
      <c r="AC20" s="151"/>
      <c r="AD20" s="152"/>
    </row>
    <row r="21" spans="1:30" ht="21.75" customHeight="1" thickBot="1" x14ac:dyDescent="0.25">
      <c r="L21" s="3"/>
      <c r="M21" s="3"/>
      <c r="N21" s="3"/>
      <c r="P21" s="53"/>
      <c r="Q21" s="53"/>
      <c r="R21" s="53"/>
      <c r="S21" s="53"/>
      <c r="T21" s="53"/>
      <c r="U21" s="53"/>
      <c r="V21" s="53"/>
      <c r="W21" s="53"/>
      <c r="X21" s="53"/>
      <c r="Y21" s="153"/>
      <c r="Z21" s="154"/>
      <c r="AA21" s="154"/>
      <c r="AB21" s="154"/>
      <c r="AC21" s="154"/>
      <c r="AD21" s="155"/>
    </row>
    <row r="22" spans="1:30" ht="13.5" thickBot="1" x14ac:dyDescent="0.25"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55"/>
    </row>
    <row r="23" spans="1:30" ht="21" customHeight="1" thickBot="1" x14ac:dyDescent="0.25">
      <c r="A23" s="121" t="s">
        <v>1</v>
      </c>
      <c r="B23" s="121" t="s">
        <v>26</v>
      </c>
      <c r="C23" s="121" t="s">
        <v>39</v>
      </c>
      <c r="D23" s="121" t="s">
        <v>27</v>
      </c>
      <c r="E23" s="121" t="s">
        <v>88</v>
      </c>
      <c r="F23" s="121" t="s">
        <v>60</v>
      </c>
      <c r="G23" s="121" t="s">
        <v>89</v>
      </c>
      <c r="H23" s="121" t="s">
        <v>40</v>
      </c>
      <c r="I23" s="121" t="s">
        <v>90</v>
      </c>
      <c r="J23" s="121" t="s">
        <v>2</v>
      </c>
      <c r="K23" s="121" t="s">
        <v>53</v>
      </c>
      <c r="L23" s="121" t="s">
        <v>3</v>
      </c>
      <c r="M23" s="119" t="s">
        <v>4</v>
      </c>
      <c r="N23" s="119" t="s">
        <v>43</v>
      </c>
      <c r="O23" s="119" t="s">
        <v>30</v>
      </c>
      <c r="P23" s="119" t="s">
        <v>5</v>
      </c>
      <c r="Q23" s="139" t="s">
        <v>6</v>
      </c>
      <c r="R23" s="146"/>
      <c r="S23" s="146"/>
      <c r="T23" s="146"/>
      <c r="U23" s="146"/>
      <c r="V23" s="146"/>
      <c r="W23" s="146"/>
      <c r="X23" s="147"/>
      <c r="Y23" s="119" t="s">
        <v>7</v>
      </c>
      <c r="Z23" s="119" t="s">
        <v>29</v>
      </c>
      <c r="AA23" s="119" t="s">
        <v>8</v>
      </c>
      <c r="AB23" s="119" t="s">
        <v>42</v>
      </c>
      <c r="AC23" s="139" t="s">
        <v>56</v>
      </c>
      <c r="AD23" s="148" t="s">
        <v>9</v>
      </c>
    </row>
    <row r="24" spans="1:30" ht="85.5" customHeight="1" thickBot="1" x14ac:dyDescent="0.2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56" t="s">
        <v>96</v>
      </c>
      <c r="R24" s="56" t="s">
        <v>97</v>
      </c>
      <c r="S24" s="56" t="s">
        <v>98</v>
      </c>
      <c r="T24" s="56" t="s">
        <v>99</v>
      </c>
      <c r="U24" s="56" t="s">
        <v>100</v>
      </c>
      <c r="V24" s="56" t="s">
        <v>120</v>
      </c>
      <c r="W24" s="56" t="s">
        <v>147</v>
      </c>
      <c r="X24" s="56" t="s">
        <v>148</v>
      </c>
      <c r="Y24" s="144"/>
      <c r="Z24" s="120"/>
      <c r="AA24" s="120"/>
      <c r="AB24" s="120"/>
      <c r="AC24" s="140"/>
      <c r="AD24" s="149"/>
    </row>
    <row r="25" spans="1:30" s="7" customFormat="1" ht="12.75" customHeight="1" thickBot="1" x14ac:dyDescent="0.25">
      <c r="A25" s="40">
        <v>1</v>
      </c>
      <c r="B25" s="41">
        <v>2</v>
      </c>
      <c r="C25" s="41">
        <v>3</v>
      </c>
      <c r="D25" s="41">
        <v>4</v>
      </c>
      <c r="E25" s="41"/>
      <c r="F25" s="41">
        <v>5</v>
      </c>
      <c r="G25" s="41"/>
      <c r="H25" s="41">
        <v>6</v>
      </c>
      <c r="I25" s="41"/>
      <c r="J25" s="41">
        <v>7</v>
      </c>
      <c r="K25" s="41">
        <v>8</v>
      </c>
      <c r="L25" s="41">
        <v>9</v>
      </c>
      <c r="M25" s="41">
        <v>10</v>
      </c>
      <c r="N25" s="41">
        <v>11</v>
      </c>
      <c r="O25" s="41">
        <v>12</v>
      </c>
      <c r="P25" s="41">
        <v>13</v>
      </c>
      <c r="Q25" s="141">
        <v>14</v>
      </c>
      <c r="R25" s="142"/>
      <c r="S25" s="142"/>
      <c r="T25" s="142"/>
      <c r="U25" s="142"/>
      <c r="V25" s="142"/>
      <c r="W25" s="142"/>
      <c r="X25" s="143"/>
      <c r="Y25" s="41">
        <v>15</v>
      </c>
      <c r="Z25" s="41">
        <v>16</v>
      </c>
      <c r="AA25" s="41">
        <v>17</v>
      </c>
      <c r="AB25" s="41">
        <v>18</v>
      </c>
      <c r="AC25" s="57">
        <v>19</v>
      </c>
      <c r="AD25" s="72">
        <v>20</v>
      </c>
    </row>
    <row r="26" spans="1:30" x14ac:dyDescent="0.2">
      <c r="A26" s="65" t="s">
        <v>10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8"/>
      <c r="AD26" s="10"/>
    </row>
    <row r="27" spans="1:30" ht="127.5" x14ac:dyDescent="0.2">
      <c r="A27" s="58" t="s">
        <v>64</v>
      </c>
      <c r="B27" s="58" t="s">
        <v>65</v>
      </c>
      <c r="C27" s="58" t="s">
        <v>66</v>
      </c>
      <c r="D27" s="58" t="s">
        <v>67</v>
      </c>
      <c r="E27" s="58" t="s">
        <v>68</v>
      </c>
      <c r="F27" s="58" t="s">
        <v>67</v>
      </c>
      <c r="G27" s="58" t="s">
        <v>69</v>
      </c>
      <c r="H27" s="58"/>
      <c r="I27" s="58"/>
      <c r="J27" s="58" t="s">
        <v>70</v>
      </c>
      <c r="K27" s="58">
        <v>40</v>
      </c>
      <c r="L27" s="59" t="s">
        <v>123</v>
      </c>
      <c r="M27" s="59" t="s">
        <v>95</v>
      </c>
      <c r="N27" s="9"/>
      <c r="O27" s="63" t="s">
        <v>93</v>
      </c>
      <c r="P27" s="65"/>
      <c r="Q27" s="66">
        <v>0</v>
      </c>
      <c r="R27" s="66">
        <v>0</v>
      </c>
      <c r="S27" s="66">
        <v>0</v>
      </c>
      <c r="T27" s="65"/>
      <c r="U27" s="65"/>
      <c r="V27" s="65"/>
      <c r="W27" s="65"/>
      <c r="X27" s="65"/>
      <c r="Y27" s="67"/>
      <c r="Z27" s="66">
        <v>0</v>
      </c>
      <c r="AA27" s="66">
        <f>Z27*1.12</f>
        <v>0</v>
      </c>
      <c r="AB27" s="67"/>
      <c r="AC27" s="71">
        <v>2012</v>
      </c>
      <c r="AD27" s="76" t="s">
        <v>111</v>
      </c>
    </row>
    <row r="28" spans="1:30" ht="140.25" x14ac:dyDescent="0.2">
      <c r="A28" s="58" t="s">
        <v>71</v>
      </c>
      <c r="B28" s="58" t="s">
        <v>65</v>
      </c>
      <c r="C28" s="58" t="s">
        <v>72</v>
      </c>
      <c r="D28" s="58" t="s">
        <v>73</v>
      </c>
      <c r="E28" s="58" t="s">
        <v>74</v>
      </c>
      <c r="F28" s="58" t="s">
        <v>73</v>
      </c>
      <c r="G28" s="58" t="s">
        <v>74</v>
      </c>
      <c r="H28" s="58" t="s">
        <v>75</v>
      </c>
      <c r="I28" s="58"/>
      <c r="J28" s="58" t="s">
        <v>76</v>
      </c>
      <c r="K28" s="58">
        <v>40</v>
      </c>
      <c r="L28" s="60" t="s">
        <v>124</v>
      </c>
      <c r="M28" s="61" t="s">
        <v>91</v>
      </c>
      <c r="N28" s="9"/>
      <c r="O28" s="64" t="s">
        <v>94</v>
      </c>
      <c r="P28" s="65"/>
      <c r="Q28" s="66">
        <v>200000000</v>
      </c>
      <c r="R28" s="66">
        <v>4199999999.9999995</v>
      </c>
      <c r="S28" s="66"/>
      <c r="T28" s="65"/>
      <c r="U28" s="65"/>
      <c r="V28" s="65"/>
      <c r="W28" s="65"/>
      <c r="X28" s="65"/>
      <c r="Y28" s="67"/>
      <c r="Z28" s="66">
        <v>4400000000</v>
      </c>
      <c r="AA28" s="66">
        <f>Z28*1.12</f>
        <v>4928000000</v>
      </c>
      <c r="AB28" s="67"/>
      <c r="AC28" s="71">
        <v>2012</v>
      </c>
      <c r="AD28" s="10"/>
    </row>
    <row r="29" spans="1:30" ht="140.25" x14ac:dyDescent="0.2">
      <c r="A29" s="58" t="s">
        <v>77</v>
      </c>
      <c r="B29" s="58" t="s">
        <v>65</v>
      </c>
      <c r="C29" s="58" t="s">
        <v>72</v>
      </c>
      <c r="D29" s="58" t="s">
        <v>78</v>
      </c>
      <c r="E29" s="58" t="s">
        <v>79</v>
      </c>
      <c r="F29" s="58" t="s">
        <v>80</v>
      </c>
      <c r="G29" s="58" t="s">
        <v>81</v>
      </c>
      <c r="H29" s="58" t="s">
        <v>75</v>
      </c>
      <c r="I29" s="58"/>
      <c r="J29" s="58" t="s">
        <v>76</v>
      </c>
      <c r="K29" s="58">
        <v>40</v>
      </c>
      <c r="L29" s="60" t="s">
        <v>124</v>
      </c>
      <c r="M29" s="61" t="s">
        <v>91</v>
      </c>
      <c r="N29" s="9"/>
      <c r="O29" s="64" t="s">
        <v>94</v>
      </c>
      <c r="P29" s="65"/>
      <c r="Q29" s="66">
        <v>200000000</v>
      </c>
      <c r="R29" s="66">
        <v>2880000000</v>
      </c>
      <c r="S29" s="66"/>
      <c r="T29" s="65"/>
      <c r="U29" s="65"/>
      <c r="V29" s="65"/>
      <c r="W29" s="65"/>
      <c r="X29" s="65"/>
      <c r="Y29" s="67"/>
      <c r="Z29" s="66">
        <v>3080000000</v>
      </c>
      <c r="AA29" s="66">
        <f>Z29*1.12</f>
        <v>3449600000.0000005</v>
      </c>
      <c r="AB29" s="67"/>
      <c r="AC29" s="71">
        <v>2012</v>
      </c>
      <c r="AD29" s="10"/>
    </row>
    <row r="30" spans="1:30" ht="204" x14ac:dyDescent="0.2">
      <c r="A30" s="58" t="s">
        <v>82</v>
      </c>
      <c r="B30" s="58" t="s">
        <v>65</v>
      </c>
      <c r="C30" s="58" t="s">
        <v>83</v>
      </c>
      <c r="D30" s="58" t="s">
        <v>84</v>
      </c>
      <c r="E30" s="58" t="s">
        <v>85</v>
      </c>
      <c r="F30" s="58" t="s">
        <v>86</v>
      </c>
      <c r="G30" s="58" t="s">
        <v>87</v>
      </c>
      <c r="H30" s="58"/>
      <c r="I30" s="58"/>
      <c r="J30" s="58" t="s">
        <v>70</v>
      </c>
      <c r="K30" s="58">
        <v>40</v>
      </c>
      <c r="L30" s="62" t="s">
        <v>123</v>
      </c>
      <c r="M30" s="60" t="s">
        <v>92</v>
      </c>
      <c r="N30" s="11"/>
      <c r="O30" s="64" t="s">
        <v>93</v>
      </c>
      <c r="P30" s="11"/>
      <c r="Q30" s="66">
        <v>0</v>
      </c>
      <c r="R30" s="66">
        <v>0</v>
      </c>
      <c r="S30" s="66">
        <v>0</v>
      </c>
      <c r="T30" s="11"/>
      <c r="U30" s="11"/>
      <c r="V30" s="11"/>
      <c r="W30" s="11"/>
      <c r="X30" s="11"/>
      <c r="Y30" s="67"/>
      <c r="Z30" s="66">
        <v>0</v>
      </c>
      <c r="AA30" s="66">
        <f>Z30*1.12</f>
        <v>0</v>
      </c>
      <c r="AB30" s="67"/>
      <c r="AC30" s="71">
        <v>2012</v>
      </c>
      <c r="AD30" s="76" t="s">
        <v>111</v>
      </c>
    </row>
    <row r="31" spans="1:30" x14ac:dyDescent="0.2">
      <c r="A31" s="8" t="s">
        <v>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2"/>
      <c r="M31" s="60"/>
      <c r="N31" s="11"/>
      <c r="O31" s="64"/>
      <c r="P31" s="11"/>
      <c r="Q31" s="66"/>
      <c r="R31" s="66"/>
      <c r="S31" s="66"/>
      <c r="T31" s="11"/>
      <c r="U31" s="11"/>
      <c r="V31" s="11"/>
      <c r="W31" s="11"/>
      <c r="X31" s="11"/>
      <c r="Y31" s="67"/>
      <c r="Z31" s="74">
        <f>SUBTOTAL(9,Z27:Z30)</f>
        <v>7480000000</v>
      </c>
      <c r="AA31" s="74">
        <f>SUBTOTAL(9,AA27:AA30)</f>
        <v>8377600000</v>
      </c>
      <c r="AB31" s="73"/>
      <c r="AC31" s="71"/>
      <c r="AD31" s="10"/>
    </row>
    <row r="32" spans="1:30" x14ac:dyDescent="0.2">
      <c r="A32" s="39" t="s">
        <v>110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2"/>
      <c r="M32" s="60"/>
      <c r="N32" s="11"/>
      <c r="O32" s="64"/>
      <c r="P32" s="11"/>
      <c r="Q32" s="66"/>
      <c r="R32" s="66"/>
      <c r="S32" s="66"/>
      <c r="T32" s="11"/>
      <c r="U32" s="11"/>
      <c r="V32" s="11"/>
      <c r="W32" s="11"/>
      <c r="X32" s="11"/>
      <c r="Y32" s="67"/>
      <c r="Z32" s="74"/>
      <c r="AA32" s="75"/>
      <c r="AB32" s="73"/>
      <c r="AC32" s="71"/>
      <c r="AD32" s="10"/>
    </row>
    <row r="33" spans="1:30" ht="75" customHeight="1" x14ac:dyDescent="0.2">
      <c r="A33" s="69" t="s">
        <v>12</v>
      </c>
      <c r="B33" s="58" t="s">
        <v>65</v>
      </c>
      <c r="C33" s="68" t="s">
        <v>101</v>
      </c>
      <c r="D33" s="58" t="s">
        <v>102</v>
      </c>
      <c r="E33" s="58" t="s">
        <v>103</v>
      </c>
      <c r="F33" s="58" t="s">
        <v>104</v>
      </c>
      <c r="G33" s="58" t="s">
        <v>105</v>
      </c>
      <c r="H33" s="58"/>
      <c r="I33" s="58"/>
      <c r="J33" s="58" t="s">
        <v>106</v>
      </c>
      <c r="K33" s="58">
        <v>70</v>
      </c>
      <c r="L33" s="58" t="s">
        <v>125</v>
      </c>
      <c r="M33" s="58" t="s">
        <v>107</v>
      </c>
      <c r="N33" s="11"/>
      <c r="O33" s="58" t="s">
        <v>108</v>
      </c>
      <c r="P33" s="11"/>
      <c r="Q33" s="66">
        <v>90000000</v>
      </c>
      <c r="R33" s="66">
        <v>90000000</v>
      </c>
      <c r="S33" s="66">
        <v>60000000</v>
      </c>
      <c r="T33" s="11"/>
      <c r="U33" s="11"/>
      <c r="V33" s="11"/>
      <c r="W33" s="11"/>
      <c r="X33" s="11"/>
      <c r="Y33" s="11"/>
      <c r="Z33" s="81">
        <v>0</v>
      </c>
      <c r="AA33" s="82">
        <f t="shared" ref="AA33:AA38" si="0">Z33*1.12</f>
        <v>0</v>
      </c>
      <c r="AB33" s="12"/>
      <c r="AC33" s="71">
        <v>2012</v>
      </c>
      <c r="AD33" s="76" t="s">
        <v>111</v>
      </c>
    </row>
    <row r="34" spans="1:30" ht="331.5" x14ac:dyDescent="0.2">
      <c r="A34" s="69" t="s">
        <v>113</v>
      </c>
      <c r="B34" s="58" t="s">
        <v>65</v>
      </c>
      <c r="C34" s="68" t="s">
        <v>114</v>
      </c>
      <c r="D34" s="58" t="s">
        <v>115</v>
      </c>
      <c r="E34" s="58" t="s">
        <v>116</v>
      </c>
      <c r="F34" s="58" t="s">
        <v>115</v>
      </c>
      <c r="G34" s="58" t="s">
        <v>116</v>
      </c>
      <c r="H34" s="58" t="s">
        <v>117</v>
      </c>
      <c r="I34" s="58" t="s">
        <v>118</v>
      </c>
      <c r="J34" s="58" t="s">
        <v>76</v>
      </c>
      <c r="K34" s="58">
        <v>75</v>
      </c>
      <c r="L34" s="58" t="s">
        <v>126</v>
      </c>
      <c r="M34" s="58" t="s">
        <v>107</v>
      </c>
      <c r="N34" s="11"/>
      <c r="O34" s="58" t="s">
        <v>119</v>
      </c>
      <c r="P34" s="11"/>
      <c r="Q34" s="66"/>
      <c r="R34" s="66"/>
      <c r="S34" s="66">
        <f>19790038.3141762-391</f>
        <v>19789647.314176202</v>
      </c>
      <c r="T34" s="66">
        <v>102448463.60153256</v>
      </c>
      <c r="U34" s="66">
        <v>102448463.60153256</v>
      </c>
      <c r="V34" s="66">
        <v>82658425.287356317</v>
      </c>
      <c r="W34" s="66"/>
      <c r="X34" s="66"/>
      <c r="Y34" s="11"/>
      <c r="Z34" s="81">
        <f>SUM(S34:V34)</f>
        <v>307344999.80459762</v>
      </c>
      <c r="AA34" s="82">
        <f t="shared" si="0"/>
        <v>344226399.78114939</v>
      </c>
      <c r="AB34" s="12"/>
      <c r="AC34" s="71">
        <v>2014</v>
      </c>
      <c r="AD34" s="10"/>
    </row>
    <row r="35" spans="1:30" ht="89.25" x14ac:dyDescent="0.2">
      <c r="A35" s="69" t="s">
        <v>128</v>
      </c>
      <c r="B35" s="58" t="s">
        <v>65</v>
      </c>
      <c r="C35" s="68" t="s">
        <v>129</v>
      </c>
      <c r="D35" s="58" t="s">
        <v>130</v>
      </c>
      <c r="E35" s="58" t="s">
        <v>131</v>
      </c>
      <c r="F35" s="58" t="s">
        <v>130</v>
      </c>
      <c r="G35" s="58" t="s">
        <v>131</v>
      </c>
      <c r="H35" s="58" t="s">
        <v>132</v>
      </c>
      <c r="I35" s="58" t="s">
        <v>133</v>
      </c>
      <c r="J35" s="58" t="s">
        <v>135</v>
      </c>
      <c r="K35" s="58">
        <v>70</v>
      </c>
      <c r="L35" s="58" t="s">
        <v>134</v>
      </c>
      <c r="M35" s="58" t="s">
        <v>107</v>
      </c>
      <c r="N35" s="76"/>
      <c r="O35" s="58" t="s">
        <v>108</v>
      </c>
      <c r="P35" s="77"/>
      <c r="Q35" s="78"/>
      <c r="R35" s="78"/>
      <c r="S35" s="78"/>
      <c r="T35" s="78">
        <v>38920000</v>
      </c>
      <c r="U35" s="79">
        <v>70000000</v>
      </c>
      <c r="V35" s="79">
        <v>45000000</v>
      </c>
      <c r="W35" s="79"/>
      <c r="X35" s="79"/>
      <c r="Y35" s="76"/>
      <c r="Z35" s="83">
        <f>SUM(T35:V35)</f>
        <v>153920000</v>
      </c>
      <c r="AA35" s="84">
        <f t="shared" si="0"/>
        <v>172390400.00000003</v>
      </c>
      <c r="AB35" s="80"/>
      <c r="AC35" s="71">
        <v>2015</v>
      </c>
      <c r="AD35" s="76"/>
    </row>
    <row r="36" spans="1:30" ht="63.75" x14ac:dyDescent="0.2">
      <c r="A36" s="88" t="s">
        <v>146</v>
      </c>
      <c r="B36" s="58" t="s">
        <v>65</v>
      </c>
      <c r="C36" s="68" t="s">
        <v>137</v>
      </c>
      <c r="D36" s="58" t="s">
        <v>138</v>
      </c>
      <c r="E36" s="89" t="s">
        <v>139</v>
      </c>
      <c r="F36" s="90" t="s">
        <v>140</v>
      </c>
      <c r="G36" s="89" t="s">
        <v>141</v>
      </c>
      <c r="H36" s="90" t="s">
        <v>142</v>
      </c>
      <c r="I36" s="89" t="s">
        <v>143</v>
      </c>
      <c r="J36" s="58" t="s">
        <v>135</v>
      </c>
      <c r="K36" s="58">
        <v>0</v>
      </c>
      <c r="L36" s="58" t="s">
        <v>144</v>
      </c>
      <c r="M36" s="58" t="s">
        <v>107</v>
      </c>
      <c r="N36" s="76"/>
      <c r="O36" s="91" t="s">
        <v>145</v>
      </c>
      <c r="P36" s="77"/>
      <c r="Q36" s="92"/>
      <c r="R36" s="92"/>
      <c r="S36" s="92"/>
      <c r="T36" s="92">
        <v>70000000</v>
      </c>
      <c r="U36" s="92">
        <v>70000000</v>
      </c>
      <c r="V36" s="92">
        <v>70000000</v>
      </c>
      <c r="W36" s="92">
        <v>70000000</v>
      </c>
      <c r="X36" s="92">
        <v>70000000</v>
      </c>
      <c r="Y36" s="76"/>
      <c r="Z36" s="83">
        <v>0</v>
      </c>
      <c r="AA36" s="84">
        <f t="shared" si="0"/>
        <v>0</v>
      </c>
      <c r="AB36" s="76"/>
      <c r="AC36" s="93">
        <v>2015</v>
      </c>
      <c r="AD36" s="76"/>
    </row>
    <row r="37" spans="1:30" ht="63.75" x14ac:dyDescent="0.2">
      <c r="A37" s="88" t="s">
        <v>150</v>
      </c>
      <c r="B37" s="58" t="s">
        <v>65</v>
      </c>
      <c r="C37" s="68" t="s">
        <v>137</v>
      </c>
      <c r="D37" s="58" t="s">
        <v>138</v>
      </c>
      <c r="E37" s="89" t="s">
        <v>139</v>
      </c>
      <c r="F37" s="90" t="s">
        <v>140</v>
      </c>
      <c r="G37" s="89" t="s">
        <v>141</v>
      </c>
      <c r="H37" s="90" t="s">
        <v>142</v>
      </c>
      <c r="I37" s="89" t="s">
        <v>143</v>
      </c>
      <c r="J37" s="58" t="s">
        <v>135</v>
      </c>
      <c r="K37" s="58">
        <v>0</v>
      </c>
      <c r="L37" s="58" t="s">
        <v>144</v>
      </c>
      <c r="M37" s="58" t="s">
        <v>107</v>
      </c>
      <c r="N37" s="76"/>
      <c r="O37" s="91" t="s">
        <v>145</v>
      </c>
      <c r="P37" s="94"/>
      <c r="Q37" s="95"/>
      <c r="R37" s="95"/>
      <c r="S37" s="95"/>
      <c r="T37" s="92">
        <v>79200000</v>
      </c>
      <c r="U37" s="92">
        <v>79200000</v>
      </c>
      <c r="V37" s="92">
        <v>79200000</v>
      </c>
      <c r="W37" s="92">
        <v>79200000</v>
      </c>
      <c r="X37" s="92">
        <v>79200000</v>
      </c>
      <c r="Y37" s="76"/>
      <c r="Z37" s="83">
        <v>0</v>
      </c>
      <c r="AA37" s="84">
        <f t="shared" si="0"/>
        <v>0</v>
      </c>
      <c r="AB37" s="76"/>
      <c r="AC37" s="93">
        <v>2015</v>
      </c>
      <c r="AD37" s="58" t="s">
        <v>151</v>
      </c>
    </row>
    <row r="38" spans="1:30" ht="63.75" x14ac:dyDescent="0.2">
      <c r="A38" s="76" t="s">
        <v>152</v>
      </c>
      <c r="B38" s="58" t="s">
        <v>65</v>
      </c>
      <c r="C38" s="68" t="s">
        <v>137</v>
      </c>
      <c r="D38" s="58" t="s">
        <v>138</v>
      </c>
      <c r="E38" s="89" t="s">
        <v>139</v>
      </c>
      <c r="F38" s="90" t="s">
        <v>153</v>
      </c>
      <c r="G38" s="89" t="s">
        <v>154</v>
      </c>
      <c r="H38" s="90" t="s">
        <v>142</v>
      </c>
      <c r="I38" s="89" t="s">
        <v>143</v>
      </c>
      <c r="J38" s="58" t="s">
        <v>135</v>
      </c>
      <c r="K38" s="58">
        <v>0</v>
      </c>
      <c r="L38" s="58" t="s">
        <v>155</v>
      </c>
      <c r="M38" s="58" t="s">
        <v>107</v>
      </c>
      <c r="N38" s="76"/>
      <c r="O38" s="91" t="s">
        <v>145</v>
      </c>
      <c r="P38" s="77"/>
      <c r="Q38" s="92"/>
      <c r="R38" s="92"/>
      <c r="S38" s="92"/>
      <c r="T38" s="79">
        <v>100000000</v>
      </c>
      <c r="U38" s="79">
        <v>100000000</v>
      </c>
      <c r="V38" s="79">
        <v>100000000</v>
      </c>
      <c r="W38" s="79">
        <v>100000000</v>
      </c>
      <c r="X38" s="79">
        <v>100000000</v>
      </c>
      <c r="Y38" s="76"/>
      <c r="Z38" s="98">
        <v>0</v>
      </c>
      <c r="AA38" s="98">
        <f t="shared" si="0"/>
        <v>0</v>
      </c>
      <c r="AB38" s="76"/>
      <c r="AC38" s="93">
        <v>2015</v>
      </c>
      <c r="AD38" s="97" t="s">
        <v>157</v>
      </c>
    </row>
    <row r="39" spans="1:30" ht="63.75" x14ac:dyDescent="0.2">
      <c r="A39" s="76" t="s">
        <v>158</v>
      </c>
      <c r="B39" s="100" t="s">
        <v>159</v>
      </c>
      <c r="C39" s="101" t="s">
        <v>160</v>
      </c>
      <c r="D39" s="100" t="s">
        <v>161</v>
      </c>
      <c r="E39" s="102" t="s">
        <v>162</v>
      </c>
      <c r="F39" s="103" t="s">
        <v>161</v>
      </c>
      <c r="G39" s="102" t="s">
        <v>162</v>
      </c>
      <c r="H39" s="103" t="s">
        <v>163</v>
      </c>
      <c r="I39" s="102" t="s">
        <v>164</v>
      </c>
      <c r="J39" s="100" t="s">
        <v>135</v>
      </c>
      <c r="K39" s="100">
        <v>20</v>
      </c>
      <c r="L39" s="100" t="s">
        <v>165</v>
      </c>
      <c r="M39" s="100" t="s">
        <v>107</v>
      </c>
      <c r="N39" s="104"/>
      <c r="O39" s="105" t="s">
        <v>166</v>
      </c>
      <c r="P39" s="106"/>
      <c r="Q39" s="107"/>
      <c r="R39" s="107"/>
      <c r="S39" s="107"/>
      <c r="T39" s="107"/>
      <c r="U39" s="107">
        <v>55007952</v>
      </c>
      <c r="V39" s="107">
        <v>110015904</v>
      </c>
      <c r="W39" s="107">
        <v>110015904</v>
      </c>
      <c r="X39" s="107">
        <v>55007952</v>
      </c>
      <c r="Y39" s="104"/>
      <c r="Z39" s="110">
        <f>U39+V39+W39+X39</f>
        <v>330047712</v>
      </c>
      <c r="AA39" s="110">
        <f>Z39*1.12</f>
        <v>369653437.44000006</v>
      </c>
      <c r="AB39" s="108"/>
      <c r="AC39" s="109">
        <v>2016</v>
      </c>
      <c r="AD39" s="97"/>
    </row>
    <row r="40" spans="1:30" ht="51" x14ac:dyDescent="0.2">
      <c r="A40" s="76" t="s">
        <v>167</v>
      </c>
      <c r="B40" s="100" t="s">
        <v>159</v>
      </c>
      <c r="C40" s="101" t="s">
        <v>168</v>
      </c>
      <c r="D40" s="100" t="s">
        <v>169</v>
      </c>
      <c r="E40" s="102" t="s">
        <v>170</v>
      </c>
      <c r="F40" s="103" t="s">
        <v>171</v>
      </c>
      <c r="G40" s="102" t="s">
        <v>170</v>
      </c>
      <c r="H40" s="103" t="s">
        <v>172</v>
      </c>
      <c r="I40" s="102" t="s">
        <v>173</v>
      </c>
      <c r="J40" s="100" t="s">
        <v>135</v>
      </c>
      <c r="K40" s="100">
        <v>20</v>
      </c>
      <c r="L40" s="100" t="s">
        <v>165</v>
      </c>
      <c r="M40" s="100" t="s">
        <v>107</v>
      </c>
      <c r="N40" s="104"/>
      <c r="O40" s="105" t="s">
        <v>166</v>
      </c>
      <c r="P40" s="106"/>
      <c r="Q40" s="107"/>
      <c r="R40" s="107"/>
      <c r="S40" s="107"/>
      <c r="T40" s="107"/>
      <c r="U40" s="107">
        <v>8732160</v>
      </c>
      <c r="V40" s="107">
        <v>17464320</v>
      </c>
      <c r="W40" s="107">
        <v>17464320</v>
      </c>
      <c r="X40" s="107">
        <v>8732160</v>
      </c>
      <c r="Y40" s="104"/>
      <c r="Z40" s="110">
        <f>U40+V40+W40+X40</f>
        <v>52392960</v>
      </c>
      <c r="AA40" s="110">
        <f>Z40*1.12</f>
        <v>58680115.200000003</v>
      </c>
      <c r="AB40" s="108"/>
      <c r="AC40" s="109">
        <v>2016</v>
      </c>
      <c r="AD40" s="97"/>
    </row>
    <row r="41" spans="1:30" ht="63.75" x14ac:dyDescent="0.2">
      <c r="A41" s="76" t="s">
        <v>174</v>
      </c>
      <c r="B41" s="100" t="s">
        <v>159</v>
      </c>
      <c r="C41" s="101" t="s">
        <v>175</v>
      </c>
      <c r="D41" s="100" t="s">
        <v>176</v>
      </c>
      <c r="E41" s="102" t="s">
        <v>177</v>
      </c>
      <c r="F41" s="103" t="s">
        <v>178</v>
      </c>
      <c r="G41" s="102" t="s">
        <v>177</v>
      </c>
      <c r="H41" s="103" t="s">
        <v>179</v>
      </c>
      <c r="I41" s="102" t="s">
        <v>180</v>
      </c>
      <c r="J41" s="100" t="s">
        <v>135</v>
      </c>
      <c r="K41" s="100">
        <v>20</v>
      </c>
      <c r="L41" s="100" t="s">
        <v>165</v>
      </c>
      <c r="M41" s="100" t="s">
        <v>107</v>
      </c>
      <c r="N41" s="104"/>
      <c r="O41" s="105" t="s">
        <v>166</v>
      </c>
      <c r="P41" s="106"/>
      <c r="Q41" s="107"/>
      <c r="R41" s="107"/>
      <c r="S41" s="107"/>
      <c r="T41" s="107"/>
      <c r="U41" s="107">
        <v>9453120</v>
      </c>
      <c r="V41" s="107">
        <v>18906240</v>
      </c>
      <c r="W41" s="107">
        <v>18906240</v>
      </c>
      <c r="X41" s="107">
        <v>9453120</v>
      </c>
      <c r="Y41" s="104"/>
      <c r="Z41" s="110">
        <f>U41+V41+W41+X41</f>
        <v>56718720</v>
      </c>
      <c r="AA41" s="110">
        <f>Z41*1.12</f>
        <v>63524966.400000006</v>
      </c>
      <c r="AB41" s="108"/>
      <c r="AC41" s="109">
        <v>2016</v>
      </c>
      <c r="AD41" s="97"/>
    </row>
    <row r="42" spans="1:30" x14ac:dyDescent="0.2">
      <c r="A42" s="65" t="s">
        <v>13</v>
      </c>
      <c r="B42" s="99"/>
      <c r="C42" s="9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70">
        <f>SUBTOTAL(9,Z33:Z41)</f>
        <v>900424391.80459762</v>
      </c>
      <c r="AA42" s="70">
        <f>SUBTOTAL(9,AA33:AA41)</f>
        <v>1008475318.8211495</v>
      </c>
      <c r="AB42" s="11"/>
      <c r="AC42" s="11"/>
      <c r="AD42" s="10"/>
    </row>
    <row r="43" spans="1:30" x14ac:dyDescent="0.2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0"/>
    </row>
    <row r="44" spans="1:30" x14ac:dyDescent="0.2">
      <c r="A44" s="13" t="s">
        <v>14</v>
      </c>
      <c r="B44" s="13"/>
      <c r="C44" s="10"/>
      <c r="D44" s="13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70">
        <f>Z42+Z31</f>
        <v>8380424391.8045979</v>
      </c>
      <c r="AA44" s="70">
        <f>AA42+AA31</f>
        <v>9386075318.8211498</v>
      </c>
      <c r="AB44" s="11"/>
      <c r="AC44" s="11"/>
      <c r="AD44" s="10"/>
    </row>
    <row r="45" spans="1:30" x14ac:dyDescent="0.2">
      <c r="A45" s="14"/>
      <c r="B45" s="14"/>
      <c r="C45" s="15"/>
      <c r="D45" s="14"/>
      <c r="E45" s="14"/>
      <c r="F45" s="16"/>
      <c r="G45" s="16"/>
      <c r="H45" s="16"/>
      <c r="I45" s="16"/>
      <c r="J45" s="16"/>
      <c r="K45" s="16"/>
      <c r="L45" s="1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0" ht="14.25" customHeight="1" x14ac:dyDescent="0.25">
      <c r="B46" s="28" t="s">
        <v>15</v>
      </c>
      <c r="C46" s="23"/>
      <c r="D46" s="23"/>
      <c r="E46" s="23"/>
      <c r="F46" s="23"/>
      <c r="G46" s="23"/>
      <c r="H46" s="23"/>
      <c r="I46" s="23"/>
      <c r="J46" s="23"/>
      <c r="K46" s="24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11"/>
      <c r="AB46" s="24"/>
      <c r="AC46" s="24"/>
      <c r="AD46" s="22"/>
    </row>
    <row r="47" spans="1:30" ht="15.75" x14ac:dyDescent="0.25">
      <c r="B47" s="27" t="s">
        <v>31</v>
      </c>
      <c r="C47" s="25"/>
      <c r="D47" s="25"/>
      <c r="E47" s="25"/>
      <c r="F47" s="22"/>
      <c r="G47" s="22"/>
      <c r="H47" s="22"/>
      <c r="I47" s="22"/>
      <c r="J47" s="22"/>
      <c r="K47" s="25"/>
      <c r="L47" s="25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B47" s="22"/>
      <c r="AC47" s="22"/>
      <c r="AD47" s="22"/>
    </row>
    <row r="48" spans="1:30" ht="15.75" x14ac:dyDescent="0.25">
      <c r="B48" s="27" t="s">
        <v>38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96"/>
      <c r="AB48" s="22"/>
      <c r="AC48" s="22"/>
      <c r="AD48" s="22"/>
    </row>
    <row r="49" spans="1:30" ht="15.75" customHeight="1" x14ac:dyDescent="0.25">
      <c r="A49" s="24"/>
      <c r="B49" s="27" t="s">
        <v>37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15.75" x14ac:dyDescent="0.25">
      <c r="B50" s="29" t="s">
        <v>49</v>
      </c>
      <c r="C50" s="34"/>
      <c r="D50" s="34"/>
      <c r="E50" s="34"/>
      <c r="F50" s="34"/>
      <c r="G50" s="34"/>
      <c r="H50" s="34"/>
      <c r="I50" s="3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2"/>
    </row>
    <row r="51" spans="1:30" ht="15.75" customHeight="1" x14ac:dyDescent="0.25">
      <c r="A51" s="26">
        <v>1</v>
      </c>
      <c r="B51" s="134" t="s">
        <v>16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33"/>
      <c r="AD51" s="27"/>
    </row>
    <row r="52" spans="1:30" ht="15.75" x14ac:dyDescent="0.25">
      <c r="A52" s="26"/>
      <c r="B52" s="42" t="s">
        <v>17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85"/>
      <c r="X52" s="85"/>
      <c r="Y52" s="33"/>
      <c r="Z52" s="33"/>
      <c r="AA52" s="33"/>
      <c r="AB52" s="33"/>
      <c r="AC52" s="33"/>
      <c r="AD52" s="27"/>
    </row>
    <row r="53" spans="1:30" ht="15.75" x14ac:dyDescent="0.25">
      <c r="A53" s="26"/>
      <c r="B53" s="30" t="s">
        <v>18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85"/>
      <c r="X53" s="85"/>
      <c r="Y53" s="33"/>
      <c r="Z53" s="33"/>
      <c r="AA53" s="33"/>
      <c r="AB53" s="33"/>
      <c r="AC53" s="33"/>
      <c r="AD53" s="27"/>
    </row>
    <row r="54" spans="1:30" ht="15.75" x14ac:dyDescent="0.25">
      <c r="A54" s="26"/>
      <c r="B54" s="43" t="s">
        <v>19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33"/>
      <c r="O54" s="33"/>
      <c r="P54" s="33"/>
      <c r="Q54" s="33"/>
      <c r="R54" s="33"/>
      <c r="S54" s="33"/>
      <c r="T54" s="33"/>
      <c r="U54" s="33"/>
      <c r="V54" s="33"/>
      <c r="W54" s="85"/>
      <c r="X54" s="85"/>
      <c r="Y54" s="33"/>
      <c r="Z54" s="33"/>
      <c r="AA54" s="33"/>
      <c r="AB54" s="33"/>
      <c r="AC54" s="33"/>
      <c r="AD54" s="27"/>
    </row>
    <row r="55" spans="1:30" ht="15.75" x14ac:dyDescent="0.25">
      <c r="A55" s="26"/>
      <c r="B55" s="45" t="s">
        <v>20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33"/>
      <c r="O55" s="33"/>
      <c r="P55" s="33"/>
      <c r="Q55" s="33"/>
      <c r="R55" s="33"/>
      <c r="S55" s="33"/>
      <c r="T55" s="33"/>
      <c r="U55" s="33"/>
      <c r="V55" s="33"/>
      <c r="W55" s="85"/>
      <c r="X55" s="85"/>
      <c r="Y55" s="33"/>
      <c r="Z55" s="33"/>
      <c r="AA55" s="33"/>
      <c r="AB55" s="33"/>
      <c r="AC55" s="33"/>
      <c r="AD55" s="27"/>
    </row>
    <row r="56" spans="1:30" ht="15.75" x14ac:dyDescent="0.25">
      <c r="A56" s="26"/>
      <c r="B56" s="45" t="s">
        <v>21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33"/>
      <c r="O56" s="33"/>
      <c r="P56" s="33"/>
      <c r="Q56" s="33"/>
      <c r="R56" s="33"/>
      <c r="S56" s="33"/>
      <c r="T56" s="33"/>
      <c r="U56" s="33"/>
      <c r="V56" s="33"/>
      <c r="W56" s="85"/>
      <c r="X56" s="85"/>
      <c r="Y56" s="33"/>
      <c r="Z56" s="33"/>
      <c r="AA56" s="33"/>
      <c r="AB56" s="33"/>
      <c r="AC56" s="33"/>
      <c r="AD56" s="27"/>
    </row>
    <row r="57" spans="1:30" ht="15.75" x14ac:dyDescent="0.25">
      <c r="A57" s="26"/>
      <c r="B57" s="30" t="s">
        <v>22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85"/>
      <c r="X57" s="85"/>
      <c r="Y57" s="33"/>
      <c r="Z57" s="33"/>
      <c r="AA57" s="33"/>
      <c r="AB57" s="33"/>
      <c r="AC57" s="33"/>
      <c r="AD57" s="27"/>
    </row>
    <row r="58" spans="1:30" ht="15" customHeight="1" x14ac:dyDescent="0.25">
      <c r="A58" s="24"/>
      <c r="B58" s="32" t="s">
        <v>23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27"/>
    </row>
    <row r="59" spans="1:30" ht="15.75" x14ac:dyDescent="0.25">
      <c r="A59" s="24"/>
      <c r="B59" s="28" t="s">
        <v>50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86"/>
      <c r="X59" s="86"/>
      <c r="Y59" s="31"/>
      <c r="Z59" s="31"/>
      <c r="AA59" s="31"/>
      <c r="AB59" s="31"/>
      <c r="AC59" s="31"/>
      <c r="AD59" s="27"/>
    </row>
    <row r="60" spans="1:30" ht="15.75" x14ac:dyDescent="0.25">
      <c r="A60" s="24"/>
      <c r="B60" s="145" t="s">
        <v>24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35"/>
      <c r="AD60" s="27"/>
    </row>
    <row r="61" spans="1:30" ht="15.75" x14ac:dyDescent="0.25">
      <c r="A61" s="24"/>
      <c r="B61" s="47" t="s">
        <v>45</v>
      </c>
      <c r="C61" s="48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87"/>
      <c r="X61" s="87"/>
      <c r="Y61" s="35"/>
      <c r="Z61" s="35"/>
      <c r="AA61" s="35"/>
      <c r="AB61" s="35"/>
      <c r="AC61" s="35"/>
      <c r="AD61" s="27"/>
    </row>
    <row r="62" spans="1:30" ht="15.75" x14ac:dyDescent="0.25">
      <c r="A62" s="24"/>
      <c r="B62" s="49" t="s">
        <v>34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87"/>
      <c r="X62" s="87"/>
      <c r="Y62" s="35"/>
      <c r="Z62" s="35"/>
      <c r="AA62" s="35"/>
      <c r="AB62" s="35"/>
      <c r="AC62" s="35"/>
      <c r="AD62" s="27"/>
    </row>
    <row r="63" spans="1:30" ht="15.75" x14ac:dyDescent="0.25">
      <c r="A63" s="24"/>
      <c r="B63" s="138" t="s">
        <v>25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31"/>
      <c r="AD63" s="27"/>
    </row>
    <row r="64" spans="1:30" ht="15.75" x14ac:dyDescent="0.25">
      <c r="A64" s="24"/>
      <c r="B64" s="50" t="s">
        <v>32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86"/>
      <c r="X64" s="86"/>
      <c r="Y64" s="31"/>
      <c r="Z64" s="31"/>
      <c r="AA64" s="31"/>
      <c r="AB64" s="31"/>
      <c r="AC64" s="31"/>
      <c r="AD64" s="31"/>
    </row>
    <row r="65" spans="1:31" ht="15.75" x14ac:dyDescent="0.25">
      <c r="A65" s="26">
        <v>2</v>
      </c>
      <c r="B65" s="27" t="s">
        <v>46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1" ht="15.75" x14ac:dyDescent="0.25">
      <c r="A66" s="26">
        <v>3</v>
      </c>
      <c r="B66" s="27" t="s">
        <v>51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1" ht="15.75" x14ac:dyDescent="0.25">
      <c r="A67" s="26">
        <v>4</v>
      </c>
      <c r="B67" s="27" t="s">
        <v>57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1" ht="33.75" customHeight="1" x14ac:dyDescent="0.25">
      <c r="A68" s="26">
        <v>5</v>
      </c>
      <c r="B68" s="134" t="s">
        <v>58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</row>
    <row r="69" spans="1:31" ht="16.5" customHeight="1" x14ac:dyDescent="0.2">
      <c r="A69" s="26">
        <v>6</v>
      </c>
      <c r="B69" s="135" t="s">
        <v>47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1" s="19" customFormat="1" ht="18" customHeight="1" x14ac:dyDescent="0.25">
      <c r="A70" s="26">
        <v>7</v>
      </c>
      <c r="B70" s="51" t="s">
        <v>33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1" ht="15.75" x14ac:dyDescent="0.25">
      <c r="A71" s="26">
        <v>8</v>
      </c>
      <c r="B71" s="27" t="s">
        <v>52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1" ht="18" customHeight="1" x14ac:dyDescent="0.2">
      <c r="A72" s="26">
        <v>9</v>
      </c>
      <c r="B72" s="135" t="s">
        <v>28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</row>
    <row r="73" spans="1:31" ht="15.75" x14ac:dyDescent="0.25">
      <c r="A73" s="26">
        <v>10</v>
      </c>
      <c r="B73" s="134" t="s">
        <v>35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1" ht="15.75" x14ac:dyDescent="0.25">
      <c r="A74" s="26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1" ht="15.75" x14ac:dyDescent="0.25">
      <c r="A75" s="26">
        <v>11</v>
      </c>
      <c r="B75" s="134" t="s">
        <v>41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1" ht="15.75" customHeight="1" x14ac:dyDescent="0.25">
      <c r="A76" s="26">
        <v>12</v>
      </c>
      <c r="B76" s="134" t="s">
        <v>36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</row>
    <row r="77" spans="1:31" ht="15.75" x14ac:dyDescent="0.25">
      <c r="A77" s="26">
        <v>13</v>
      </c>
      <c r="B77" s="27" t="s">
        <v>59</v>
      </c>
      <c r="C77" s="27"/>
      <c r="D77" s="27"/>
      <c r="E77" s="27"/>
      <c r="F77" s="27"/>
      <c r="G77" s="27"/>
      <c r="H77" s="27"/>
      <c r="I77" s="27"/>
      <c r="J77" s="27"/>
      <c r="K77" s="27"/>
      <c r="L77" s="51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1" ht="14.25" customHeight="1" x14ac:dyDescent="0.25">
      <c r="A78" s="26">
        <v>14</v>
      </c>
      <c r="B78" s="27" t="s">
        <v>61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1" ht="15.75" x14ac:dyDescent="0.25">
      <c r="A79" s="26">
        <v>15</v>
      </c>
      <c r="B79" s="27" t="s">
        <v>44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1" ht="15.75" x14ac:dyDescent="0.25">
      <c r="A80" s="26">
        <v>16.170000000000002</v>
      </c>
      <c r="B80" s="27" t="s">
        <v>55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33"/>
      <c r="O80" s="33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1" ht="33.75" customHeight="1" x14ac:dyDescent="0.25">
      <c r="A81" s="26">
        <v>18</v>
      </c>
      <c r="B81" s="134" t="s">
        <v>54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7.25" customHeight="1" x14ac:dyDescent="0.25">
      <c r="A82" s="26">
        <v>19</v>
      </c>
      <c r="B82" s="137" t="s">
        <v>62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</row>
    <row r="83" spans="1:31" ht="15.75" x14ac:dyDescent="0.25">
      <c r="A83" s="26">
        <v>20</v>
      </c>
      <c r="B83" s="51" t="s">
        <v>63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1" ht="15.75" x14ac:dyDescent="0.2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1" ht="15.75" customHeight="1" x14ac:dyDescent="0.25">
      <c r="A85" s="22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</row>
    <row r="86" spans="1:31" x14ac:dyDescent="0.2">
      <c r="A86" s="18"/>
    </row>
    <row r="87" spans="1:31" x14ac:dyDescent="0.2">
      <c r="A87" s="18"/>
    </row>
    <row r="88" spans="1:31" ht="14.25" customHeight="1" x14ac:dyDescent="0.2">
      <c r="A88" s="18"/>
    </row>
    <row r="89" spans="1:31" s="19" customFormat="1" x14ac:dyDescent="0.2">
      <c r="A89" s="21"/>
    </row>
    <row r="90" spans="1:31" s="19" customFormat="1" x14ac:dyDescent="0.2">
      <c r="A90" s="21"/>
    </row>
    <row r="91" spans="1:31" s="19" customFormat="1" x14ac:dyDescent="0.2"/>
    <row r="92" spans="1:31" s="19" customFormat="1" x14ac:dyDescent="0.2">
      <c r="A92" s="21"/>
    </row>
    <row r="93" spans="1:31" s="19" customFormat="1" x14ac:dyDescent="0.2">
      <c r="A93" s="21"/>
    </row>
    <row r="94" spans="1:31" ht="16.5" customHeight="1" x14ac:dyDescent="0.2">
      <c r="A94" s="20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</sheetData>
  <autoFilter ref="A26:AP41"/>
  <mergeCells count="48">
    <mergeCell ref="Y18:AD19"/>
    <mergeCell ref="B60:AB60"/>
    <mergeCell ref="O23:O24"/>
    <mergeCell ref="Y14:AD15"/>
    <mergeCell ref="Q23:X23"/>
    <mergeCell ref="AD23:AD24"/>
    <mergeCell ref="AB23:AB24"/>
    <mergeCell ref="Y20:AD21"/>
    <mergeCell ref="B68:AD68"/>
    <mergeCell ref="B63:AB63"/>
    <mergeCell ref="H23:H24"/>
    <mergeCell ref="B23:B24"/>
    <mergeCell ref="Z23:Z24"/>
    <mergeCell ref="AC23:AC24"/>
    <mergeCell ref="J23:J24"/>
    <mergeCell ref="F23:F24"/>
    <mergeCell ref="AA23:AA24"/>
    <mergeCell ref="E23:E24"/>
    <mergeCell ref="B51:AB51"/>
    <mergeCell ref="K23:K24"/>
    <mergeCell ref="Q25:X25"/>
    <mergeCell ref="N23:N24"/>
    <mergeCell ref="Y23:Y24"/>
    <mergeCell ref="P23:P24"/>
    <mergeCell ref="B73:O74"/>
    <mergeCell ref="B72:AE72"/>
    <mergeCell ref="B69:AD69"/>
    <mergeCell ref="B85:AD85"/>
    <mergeCell ref="B82:AD82"/>
    <mergeCell ref="B75:O75"/>
    <mergeCell ref="B76:AD76"/>
    <mergeCell ref="B81:AE81"/>
    <mergeCell ref="A4:AD4"/>
    <mergeCell ref="Y6:AD7"/>
    <mergeCell ref="M23:M24"/>
    <mergeCell ref="C23:C24"/>
    <mergeCell ref="D23:D24"/>
    <mergeCell ref="Y8:AD9"/>
    <mergeCell ref="A23:A24"/>
    <mergeCell ref="Y10:AD11"/>
    <mergeCell ref="I23:I24"/>
    <mergeCell ref="A5:B5"/>
    <mergeCell ref="C5:AB5"/>
    <mergeCell ref="C22:AB22"/>
    <mergeCell ref="G23:G24"/>
    <mergeCell ref="Y12:AD13"/>
    <mergeCell ref="L23:L24"/>
    <mergeCell ref="Y16:AD17"/>
  </mergeCells>
  <phoneticPr fontId="11" type="noConversion"/>
  <pageMargins left="0" right="0" top="0" bottom="0" header="0.51181102362204722" footer="0.51181102362204722"/>
  <pageSetup paperSize="8" scale="4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A.Sarsenayev</cp:lastModifiedBy>
  <cp:lastPrinted>2013-02-26T09:12:11Z</cp:lastPrinted>
  <dcterms:created xsi:type="dcterms:W3CDTF">1996-10-08T23:32:33Z</dcterms:created>
  <dcterms:modified xsi:type="dcterms:W3CDTF">2016-06-02T05:31:23Z</dcterms:modified>
</cp:coreProperties>
</file>